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1"/>
  </bookViews>
  <sheets>
    <sheet name="I REGION" sheetId="1" r:id="rId1"/>
    <sheet name="II REGION" sheetId="2" r:id="rId2"/>
    <sheet name="III REGION" sheetId="3" r:id="rId3"/>
    <sheet name="IV REGION" sheetId="4" r:id="rId4"/>
    <sheet name="V REGION" sheetId="5" r:id="rId5"/>
    <sheet name="VI REGION" sheetId="6" r:id="rId6"/>
    <sheet name="VII REGION" sheetId="7" r:id="rId7"/>
    <sheet name="VIII REGION" sheetId="8" r:id="rId8"/>
    <sheet name="IX REGION" sheetId="9" r:id="rId9"/>
    <sheet name="REGION X" sheetId="10" r:id="rId10"/>
    <sheet name="REGION XI" sheetId="11" r:id="rId11"/>
    <sheet name="REGION XII" sheetId="12" r:id="rId12"/>
    <sheet name="REGION XIII" sheetId="13" r:id="rId13"/>
    <sheet name="REGION XIV" sheetId="14" r:id="rId14"/>
    <sheet name="REGION XV" sheetId="15" r:id="rId15"/>
    <sheet name="TOTAL NACIONAL" sheetId="16" r:id="rId16"/>
  </sheets>
  <externalReferences>
    <externalReference r:id="rId19"/>
    <externalReference r:id="rId20"/>
    <externalReference r:id="rId21"/>
  </externalReferences>
  <definedNames>
    <definedName name="_xlnm.Print_Area" localSheetId="3">'IV REGION'!$A$1:$H$36</definedName>
    <definedName name="_xlnm.Print_Area" localSheetId="4">'V REGION'!$A$1:$H$36</definedName>
    <definedName name="_xlnm.Print_Area" localSheetId="5">'VI REGION'!$A$1:$H$36</definedName>
  </definedNames>
  <calcPr fullCalcOnLoad="1"/>
</workbook>
</file>

<file path=xl/sharedStrings.xml><?xml version="1.0" encoding="utf-8"?>
<sst xmlns="http://schemas.openxmlformats.org/spreadsheetml/2006/main" count="208" uniqueCount="32">
  <si>
    <t>SERIES HISTÓRICAS</t>
  </si>
  <si>
    <t>REGIÓN I</t>
  </si>
  <si>
    <t>Equipamientos Comunitarios (1)</t>
  </si>
  <si>
    <t>Parques Urbanos</t>
  </si>
  <si>
    <t xml:space="preserve">Pavimentación  (2) </t>
  </si>
  <si>
    <t>Vialidad Urbana</t>
  </si>
  <si>
    <t>Rehabilitación Espacios Públicos</t>
  </si>
  <si>
    <t>TOTAL</t>
  </si>
  <si>
    <t>INVERSION EN OBRAS URBANAS (En millones de $ de cada Año)</t>
  </si>
  <si>
    <t>Proyectos Urbanos</t>
  </si>
  <si>
    <t>Urbanos</t>
  </si>
  <si>
    <t>REGIÓN II</t>
  </si>
  <si>
    <t>REGIÓN III</t>
  </si>
  <si>
    <t>REGIÓN IV</t>
  </si>
  <si>
    <t>REGIÓN V</t>
  </si>
  <si>
    <t>REGIÓN VI</t>
  </si>
  <si>
    <t>REGIÓN VII</t>
  </si>
  <si>
    <t>REGIÓN VIII</t>
  </si>
  <si>
    <t>REGIÓN IX</t>
  </si>
  <si>
    <t>REGIÓN X</t>
  </si>
  <si>
    <t>REGIÓN XI</t>
  </si>
  <si>
    <t>REGIÓN XII</t>
  </si>
  <si>
    <t>REGIÓN METROPOLITANA</t>
  </si>
  <si>
    <t>TOTAL PAÍS</t>
  </si>
  <si>
    <t>REGIÓN XIV</t>
  </si>
  <si>
    <t>REGIÓN XV</t>
  </si>
  <si>
    <t xml:space="preserve">Proyectos </t>
  </si>
  <si>
    <t>FUENTE: MINVU, División Desarrollo Urbano</t>
  </si>
  <si>
    <t>(1) A partir del año 1996 incluye Programa de Mejoramiento Comunitario. A contar del año 1999 incluye Programa de Mejoramiento de Condominios y Programa Chile Barrio. A partir del año 2004 considera solamente el programa de Mejoramiento de Condominios Sociales.</t>
  </si>
  <si>
    <t>(2) La inversión de Pavimentación considera las líneas de Mantención, Emergencia, Vialidad Intermedia, Pavimentos Participativos, Gestión de Tránsito e ISAR y Chile Barrio. A partir de 2001 incluye además, Pavimentación calles en Plazas de Armas. A contar del año 2004 la inversión corresponde mayoritariamente al Programa de Pavimentos Participativos, ya que el resto de las líneas de inversión fueron traspasadas a los gobiernos regionales.</t>
  </si>
  <si>
    <t>Equipamientos Comunitarios</t>
  </si>
  <si>
    <t xml:space="preserve">Pavimentación  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</si>
</sst>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#,##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/>
      <right style="double"/>
      <top style="double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double"/>
      <right style="double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2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65" fontId="0" fillId="0" borderId="4" xfId="0" applyNumberFormat="1" applyBorder="1" applyAlignment="1">
      <alignment horizontal="right" wrapText="1"/>
    </xf>
    <xf numFmtId="165" fontId="0" fillId="0" borderId="5" xfId="0" applyNumberFormat="1" applyBorder="1" applyAlignment="1">
      <alignment horizontal="right" wrapText="1"/>
    </xf>
    <xf numFmtId="165" fontId="0" fillId="0" borderId="6" xfId="0" applyNumberFormat="1" applyBorder="1" applyAlignment="1">
      <alignment horizontal="right" wrapText="1"/>
    </xf>
    <xf numFmtId="165" fontId="0" fillId="0" borderId="7" xfId="0" applyNumberFormat="1" applyBorder="1" applyAlignment="1">
      <alignment horizontal="right" wrapText="1"/>
    </xf>
    <xf numFmtId="165" fontId="1" fillId="2" borderId="8" xfId="0" applyNumberFormat="1" applyFont="1" applyFill="1" applyBorder="1" applyAlignment="1">
      <alignment horizontal="right" wrapText="1"/>
    </xf>
    <xf numFmtId="165" fontId="1" fillId="2" borderId="9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right" wrapText="1"/>
    </xf>
    <xf numFmtId="165" fontId="0" fillId="0" borderId="13" xfId="0" applyNumberFormat="1" applyBorder="1" applyAlignment="1">
      <alignment horizontal="right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 horizontal="right" wrapText="1"/>
    </xf>
    <xf numFmtId="165" fontId="1" fillId="2" borderId="18" xfId="0" applyNumberFormat="1" applyFont="1" applyFill="1" applyBorder="1" applyAlignment="1">
      <alignment horizontal="right" wrapText="1"/>
    </xf>
    <xf numFmtId="165" fontId="1" fillId="2" borderId="19" xfId="0" applyNumberFormat="1" applyFont="1" applyFill="1" applyBorder="1" applyAlignment="1">
      <alignment horizontal="right" wrapText="1"/>
    </xf>
    <xf numFmtId="165" fontId="0" fillId="0" borderId="20" xfId="0" applyNumberFormat="1" applyBorder="1" applyAlignment="1">
      <alignment horizontal="right" wrapText="1"/>
    </xf>
    <xf numFmtId="165" fontId="0" fillId="0" borderId="21" xfId="0" applyNumberFormat="1" applyBorder="1" applyAlignment="1">
      <alignment horizontal="right" wrapText="1"/>
    </xf>
    <xf numFmtId="165" fontId="0" fillId="0" borderId="22" xfId="0" applyNumberFormat="1" applyBorder="1" applyAlignment="1">
      <alignment horizontal="right" wrapText="1"/>
    </xf>
    <xf numFmtId="165" fontId="0" fillId="0" borderId="23" xfId="0" applyNumberFormat="1" applyBorder="1" applyAlignment="1">
      <alignment horizontal="right" wrapText="1"/>
    </xf>
    <xf numFmtId="0" fontId="1" fillId="2" borderId="24" xfId="0" applyFont="1" applyFill="1" applyBorder="1" applyAlignment="1">
      <alignment wrapText="1"/>
    </xf>
    <xf numFmtId="165" fontId="1" fillId="2" borderId="25" xfId="0" applyNumberFormat="1" applyFont="1" applyFill="1" applyBorder="1" applyAlignment="1">
      <alignment horizontal="right" wrapText="1"/>
    </xf>
    <xf numFmtId="165" fontId="0" fillId="0" borderId="26" xfId="0" applyNumberFormat="1" applyBorder="1" applyAlignment="1">
      <alignment horizontal="right" wrapText="1"/>
    </xf>
    <xf numFmtId="165" fontId="0" fillId="0" borderId="27" xfId="0" applyNumberForma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65" fontId="0" fillId="0" borderId="29" xfId="0" applyNumberFormat="1" applyBorder="1" applyAlignment="1">
      <alignment horizontal="right" wrapText="1"/>
    </xf>
    <xf numFmtId="165" fontId="1" fillId="2" borderId="30" xfId="0" applyNumberFormat="1" applyFont="1" applyFill="1" applyBorder="1" applyAlignment="1">
      <alignment horizontal="right" wrapText="1"/>
    </xf>
    <xf numFmtId="165" fontId="0" fillId="0" borderId="31" xfId="0" applyNumberFormat="1" applyBorder="1" applyAlignment="1">
      <alignment horizontal="right" wrapText="1"/>
    </xf>
    <xf numFmtId="165" fontId="0" fillId="0" borderId="32" xfId="0" applyNumberFormat="1" applyBorder="1" applyAlignment="1">
      <alignment horizontal="right" wrapText="1"/>
    </xf>
    <xf numFmtId="165" fontId="0" fillId="0" borderId="33" xfId="0" applyNumberFormat="1" applyBorder="1" applyAlignment="1">
      <alignment horizontal="right" wrapText="1"/>
    </xf>
    <xf numFmtId="3" fontId="1" fillId="0" borderId="34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1" fillId="0" borderId="28" xfId="0" applyNumberFormat="1" applyFont="1" applyBorder="1" applyAlignment="1">
      <alignment horizontal="center" wrapText="1"/>
    </xf>
    <xf numFmtId="0" fontId="1" fillId="2" borderId="37" xfId="0" applyFont="1" applyFill="1" applyBorder="1" applyAlignment="1">
      <alignment wrapText="1"/>
    </xf>
    <xf numFmtId="165" fontId="1" fillId="2" borderId="38" xfId="0" applyNumberFormat="1" applyFont="1" applyFill="1" applyBorder="1" applyAlignment="1">
      <alignment horizontal="right" wrapText="1"/>
    </xf>
    <xf numFmtId="165" fontId="0" fillId="0" borderId="39" xfId="0" applyNumberFormat="1" applyBorder="1" applyAlignment="1">
      <alignment horizontal="right" wrapText="1"/>
    </xf>
    <xf numFmtId="3" fontId="1" fillId="2" borderId="24" xfId="0" applyNumberFormat="1" applyFont="1" applyFill="1" applyBorder="1" applyAlignment="1">
      <alignment horizontal="center" wrapText="1"/>
    </xf>
    <xf numFmtId="3" fontId="1" fillId="0" borderId="40" xfId="0" applyNumberFormat="1" applyFont="1" applyBorder="1" applyAlignment="1">
      <alignment horizontal="center" wrapText="1"/>
    </xf>
    <xf numFmtId="165" fontId="0" fillId="0" borderId="41" xfId="0" applyNumberFormat="1" applyBorder="1" applyAlignment="1">
      <alignment horizontal="right" wrapText="1"/>
    </xf>
    <xf numFmtId="165" fontId="0" fillId="0" borderId="42" xfId="0" applyNumberFormat="1" applyBorder="1" applyAlignment="1">
      <alignment horizontal="right" wrapText="1"/>
    </xf>
    <xf numFmtId="165" fontId="0" fillId="0" borderId="4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6" fillId="0" borderId="0" xfId="0" applyNumberFormat="1" applyFont="1" applyAlignment="1">
      <alignment/>
    </xf>
    <xf numFmtId="0" fontId="5" fillId="0" borderId="0" xfId="0" applyFont="1" applyAlignment="1">
      <alignment/>
    </xf>
    <xf numFmtId="165" fontId="7" fillId="0" borderId="0" xfId="0" applyNumberFormat="1" applyFont="1" applyAlignment="1">
      <alignment/>
    </xf>
    <xf numFmtId="0" fontId="0" fillId="0" borderId="0" xfId="0" applyAlignment="1">
      <alignment wrapText="1"/>
    </xf>
    <xf numFmtId="165" fontId="1" fillId="0" borderId="5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2" borderId="43" xfId="0" applyFont="1" applyFill="1" applyBorder="1" applyAlignment="1">
      <alignment/>
    </xf>
    <xf numFmtId="165" fontId="1" fillId="2" borderId="44" xfId="0" applyNumberFormat="1" applyFont="1" applyFill="1" applyBorder="1" applyAlignment="1">
      <alignment/>
    </xf>
    <xf numFmtId="165" fontId="1" fillId="2" borderId="45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 horizontal="center" wrapText="1"/>
    </xf>
    <xf numFmtId="165" fontId="1" fillId="2" borderId="46" xfId="0" applyNumberFormat="1" applyFont="1" applyFill="1" applyBorder="1" applyAlignment="1">
      <alignment horizontal="right" wrapText="1"/>
    </xf>
    <xf numFmtId="0" fontId="1" fillId="0" borderId="35" xfId="0" applyFont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165" fontId="0" fillId="0" borderId="5" xfId="0" applyNumberFormat="1" applyFont="1" applyBorder="1" applyAlignment="1">
      <alignment horizontal="right" wrapText="1"/>
    </xf>
    <xf numFmtId="0" fontId="1" fillId="0" borderId="47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165" fontId="0" fillId="0" borderId="48" xfId="0" applyNumberForma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50" xfId="0" applyBorder="1" applyAlignment="1">
      <alignment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top" wrapText="1"/>
    </xf>
    <xf numFmtId="0" fontId="1" fillId="2" borderId="59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165" fontId="0" fillId="0" borderId="53" xfId="0" applyNumberFormat="1" applyBorder="1" applyAlignment="1">
      <alignment wrapText="1"/>
    </xf>
    <xf numFmtId="0" fontId="1" fillId="3" borderId="0" xfId="0" applyFont="1" applyFill="1" applyAlignment="1">
      <alignment horizontal="center" wrapText="1"/>
    </xf>
    <xf numFmtId="165" fontId="8" fillId="0" borderId="0" xfId="0" applyNumberFormat="1" applyFont="1" applyAlignment="1">
      <alignment horizontal="center"/>
    </xf>
    <xf numFmtId="0" fontId="1" fillId="2" borderId="64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165" fontId="1" fillId="0" borderId="50" xfId="0" applyNumberFormat="1" applyFont="1" applyBorder="1" applyAlignment="1">
      <alignment horizontal="center"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carvajal\Escritorio\Info Web DOU\images\pix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TO.2008\EJEC%202007%20DICIEMBRE%20CON%20PAVIM.%20PARTIC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PTO.2008\EJECUCION%202008\EJECUCION%20CON%20PARTICIPATIVOS%20A&#209;O%202008_ene_23_2009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PTO.2009\SERIE%20HISTORICA%201990-2008($cada%20a&#241;o)PROYECTOS%20URBA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 NACIONAL"/>
      <sheetName val="RES SERVIU"/>
      <sheetName val="R1"/>
      <sheetName val="R1 con P.P.y sin COND."/>
      <sheetName val="R2"/>
      <sheetName val="R2 INCL.P.P."/>
      <sheetName val="R3"/>
      <sheetName val="R3 INCL.P.P. (2)"/>
      <sheetName val="R4"/>
      <sheetName val="R4 INCL.PP(2)"/>
      <sheetName val="R5"/>
      <sheetName val="R5 INCL.P.P.(2)"/>
      <sheetName val="R6"/>
      <sheetName val="R6INCL.P.P. (2)"/>
      <sheetName val="R7"/>
      <sheetName val="R7 INCL.P.P.(2)"/>
      <sheetName val="R8"/>
      <sheetName val="R8 INCL.P.P.(2)"/>
      <sheetName val="R9"/>
      <sheetName val="R9 INC.P.P.(2)"/>
      <sheetName val="R10"/>
      <sheetName val="R10 INCL.P.P.(2)"/>
      <sheetName val="R11"/>
      <sheetName val="R11 INC.P.P.(2)"/>
      <sheetName val="R12"/>
      <sheetName val="R12 (2)"/>
      <sheetName val="R13"/>
      <sheetName val="R13INCL.P.P. (2)"/>
      <sheetName val="INFRAESTRUCTURA"/>
      <sheetName val="VIALIDAD"/>
      <sheetName val="PAVIM PART"/>
      <sheetName val="CONDOMINIOS"/>
      <sheetName val="ESPACIOS PUBLICOS"/>
      <sheetName val="PROY URBANOS"/>
      <sheetName val="REG ARR-NUE "/>
      <sheetName val="LINEA ARR-NUE"/>
      <sheetName val="ESTUDIOS"/>
      <sheetName val="Hoja1"/>
      <sheetName val="Hoja2"/>
      <sheetName val="Hoja3"/>
    </sheetNames>
    <sheetDataSet>
      <sheetData sheetId="2">
        <row r="21">
          <cell r="V21">
            <v>1691748.7349999999</v>
          </cell>
        </row>
        <row r="31">
          <cell r="V31">
            <v>1191239.029</v>
          </cell>
        </row>
        <row r="35">
          <cell r="V35">
            <v>54090.301</v>
          </cell>
        </row>
        <row r="38">
          <cell r="V38">
            <v>76318.829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Actualizaciones"/>
      <sheetName val="Ejec_Nac"/>
      <sheetName val="Res_Serviu"/>
      <sheetName val="R15"/>
      <sheetName val="R1"/>
      <sheetName val="R2"/>
      <sheetName val="R3"/>
      <sheetName val="R4"/>
      <sheetName val="R5"/>
      <sheetName val="R13"/>
      <sheetName val="R6 "/>
      <sheetName val="R7"/>
      <sheetName val="R8"/>
      <sheetName val="R9"/>
      <sheetName val="R14 "/>
      <sheetName val="R10"/>
      <sheetName val="R11"/>
      <sheetName val="R12"/>
      <sheetName val="Infraestructura"/>
      <sheetName val="Vialidad"/>
      <sheetName val="Pav_Participativos"/>
      <sheetName val="Esp_Públicos"/>
      <sheetName val="Proy_Urbanos"/>
      <sheetName val="Reg_Arr_Nue"/>
      <sheetName val="Lín_Arr_Nue"/>
      <sheetName val="Hoja3"/>
    </sheetNames>
    <sheetDataSet>
      <sheetData sheetId="5">
        <row r="19">
          <cell r="U19">
            <v>331038</v>
          </cell>
        </row>
        <row r="23">
          <cell r="U23">
            <v>2053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YECTOS REGIONES 2003-2008"/>
      <sheetName val="lineas 2007 2008 $c.año"/>
    </sheetNames>
    <sheetDataSet>
      <sheetData sheetId="0">
        <row r="8">
          <cell r="C8">
            <v>7324207</v>
          </cell>
          <cell r="G8">
            <v>754660</v>
          </cell>
          <cell r="L8">
            <v>8078867</v>
          </cell>
        </row>
        <row r="11">
          <cell r="C11">
            <v>471969</v>
          </cell>
          <cell r="G11">
            <v>1322549</v>
          </cell>
          <cell r="L11">
            <v>1794518</v>
          </cell>
        </row>
        <row r="14">
          <cell r="F14">
            <v>992</v>
          </cell>
        </row>
        <row r="19">
          <cell r="C19">
            <v>1395042</v>
          </cell>
          <cell r="D19">
            <v>685428</v>
          </cell>
          <cell r="G19">
            <v>1457641</v>
          </cell>
          <cell r="J19">
            <v>332581</v>
          </cell>
          <cell r="L19">
            <v>3871684</v>
          </cell>
        </row>
        <row r="26">
          <cell r="C26">
            <v>217554</v>
          </cell>
          <cell r="D26">
            <v>1126266.2820000001</v>
          </cell>
          <cell r="G26">
            <v>1932861.442</v>
          </cell>
          <cell r="J26">
            <v>4150922.8370000003</v>
          </cell>
          <cell r="L26">
            <v>7427604.561000001</v>
          </cell>
        </row>
        <row r="32">
          <cell r="I32">
            <v>108122</v>
          </cell>
        </row>
        <row r="34">
          <cell r="C34">
            <v>263032</v>
          </cell>
          <cell r="D34">
            <v>209940.084</v>
          </cell>
          <cell r="G34">
            <v>1833304.568</v>
          </cell>
          <cell r="J34">
            <v>3304693.6720000003</v>
          </cell>
          <cell r="L34">
            <v>5719092.324</v>
          </cell>
        </row>
        <row r="43">
          <cell r="H43">
            <v>750</v>
          </cell>
        </row>
        <row r="44">
          <cell r="I44">
            <v>1296095</v>
          </cell>
        </row>
        <row r="45">
          <cell r="C45">
            <v>139411</v>
          </cell>
          <cell r="G45">
            <v>413134</v>
          </cell>
          <cell r="J45">
            <v>1727374</v>
          </cell>
          <cell r="L45">
            <v>3782387</v>
          </cell>
        </row>
      </sheetData>
      <sheetData sheetId="1">
        <row r="5">
          <cell r="D5">
            <v>5780.767</v>
          </cell>
          <cell r="F5">
            <v>2393.165</v>
          </cell>
          <cell r="G5">
            <v>4223.974</v>
          </cell>
          <cell r="H5">
            <v>4869.078</v>
          </cell>
          <cell r="I5">
            <v>2379.306</v>
          </cell>
          <cell r="J5">
            <v>8480.181</v>
          </cell>
          <cell r="K5">
            <v>2676.53</v>
          </cell>
          <cell r="L5">
            <v>2463.373</v>
          </cell>
          <cell r="M5">
            <v>153.285</v>
          </cell>
          <cell r="N5">
            <v>3869.054</v>
          </cell>
          <cell r="O5">
            <v>50755.136</v>
          </cell>
          <cell r="P5">
            <v>1459.86</v>
          </cell>
          <cell r="Q5">
            <v>1308.112</v>
          </cell>
        </row>
        <row r="6">
          <cell r="D6">
            <v>1198.84</v>
          </cell>
          <cell r="F6">
            <v>5069.815</v>
          </cell>
          <cell r="G6">
            <v>14173.929</v>
          </cell>
          <cell r="H6">
            <v>1844.076</v>
          </cell>
          <cell r="I6">
            <v>2926.376</v>
          </cell>
          <cell r="J6">
            <v>15085.213</v>
          </cell>
          <cell r="K6">
            <v>7347.949997</v>
          </cell>
          <cell r="L6">
            <v>9897.249491</v>
          </cell>
          <cell r="M6">
            <v>4283.13329</v>
          </cell>
          <cell r="N6">
            <v>1153.512666</v>
          </cell>
          <cell r="O6">
            <v>1193.3610370000001</v>
          </cell>
          <cell r="P6">
            <v>556.9161439999999</v>
          </cell>
          <cell r="Q6">
            <v>193.927</v>
          </cell>
        </row>
        <row r="8">
          <cell r="D8">
            <v>272.317</v>
          </cell>
          <cell r="F8">
            <v>243.015</v>
          </cell>
          <cell r="G8">
            <v>666.449</v>
          </cell>
          <cell r="H8">
            <v>204.754</v>
          </cell>
          <cell r="I8">
            <v>504.179</v>
          </cell>
          <cell r="J8">
            <v>522.693</v>
          </cell>
          <cell r="K8">
            <v>456.274</v>
          </cell>
          <cell r="L8">
            <v>371.734</v>
          </cell>
          <cell r="M8">
            <v>71.589</v>
          </cell>
          <cell r="N8">
            <v>13.363</v>
          </cell>
          <cell r="O8">
            <v>1103.715</v>
          </cell>
          <cell r="P8">
            <v>121.405</v>
          </cell>
          <cell r="Q8">
            <v>191.248</v>
          </cell>
        </row>
        <row r="9">
          <cell r="D9">
            <v>196.947</v>
          </cell>
          <cell r="Q9">
            <v>0.476</v>
          </cell>
        </row>
        <row r="18">
          <cell r="D18">
            <v>2113.0149189999997</v>
          </cell>
          <cell r="F18">
            <v>1747.7252549999998</v>
          </cell>
          <cell r="G18">
            <v>2394.7262769999998</v>
          </cell>
          <cell r="H18">
            <v>3422.912817</v>
          </cell>
          <cell r="I18">
            <v>3232.378465</v>
          </cell>
          <cell r="J18">
            <v>7530.5873010000005</v>
          </cell>
          <cell r="K18">
            <v>1999.881508</v>
          </cell>
          <cell r="L18">
            <v>4462.630711</v>
          </cell>
          <cell r="M18">
            <v>300.55</v>
          </cell>
          <cell r="N18">
            <v>2834.8036100000004</v>
          </cell>
          <cell r="O18">
            <v>60209.17818699998</v>
          </cell>
        </row>
        <row r="19">
          <cell r="D19">
            <v>939.256411</v>
          </cell>
          <cell r="F19">
            <v>3912.251847</v>
          </cell>
          <cell r="G19">
            <v>10527.116127999998</v>
          </cell>
          <cell r="H19">
            <v>2360.75979</v>
          </cell>
          <cell r="I19">
            <v>3509.261133</v>
          </cell>
          <cell r="J19">
            <v>13822.878166999999</v>
          </cell>
          <cell r="K19">
            <v>7391.069028999999</v>
          </cell>
          <cell r="L19">
            <v>8432.200723</v>
          </cell>
          <cell r="M19">
            <v>4440.900253000001</v>
          </cell>
          <cell r="N19">
            <v>2231.906598</v>
          </cell>
          <cell r="O19">
            <v>4587.885133</v>
          </cell>
        </row>
        <row r="20">
          <cell r="D20">
            <v>142.880103</v>
          </cell>
          <cell r="F20">
            <v>0.202</v>
          </cell>
          <cell r="G20">
            <v>337.1513</v>
          </cell>
          <cell r="H20">
            <v>137.392517</v>
          </cell>
          <cell r="I20">
            <v>0.067</v>
          </cell>
          <cell r="J20">
            <v>133.874095</v>
          </cell>
          <cell r="K20">
            <v>108.77894400000001</v>
          </cell>
          <cell r="N20">
            <v>44.733</v>
          </cell>
        </row>
        <row r="21">
          <cell r="D21">
            <v>153.91463199999998</v>
          </cell>
          <cell r="F21">
            <v>171.471579</v>
          </cell>
          <cell r="G21">
            <v>607.551782</v>
          </cell>
          <cell r="H21">
            <v>27.685498</v>
          </cell>
          <cell r="I21">
            <v>282.128</v>
          </cell>
          <cell r="J21">
            <v>553.753565</v>
          </cell>
          <cell r="K21">
            <v>524.592</v>
          </cell>
          <cell r="L21">
            <v>343.578668</v>
          </cell>
          <cell r="M21">
            <v>296.461745</v>
          </cell>
          <cell r="N21">
            <v>89.937814</v>
          </cell>
          <cell r="O21">
            <v>42.548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="75" zoomScaleNormal="75" workbookViewId="0" topLeftCell="A7">
      <selection activeCell="K32" sqref="K32"/>
    </sheetView>
  </sheetViews>
  <sheetFormatPr defaultColWidth="11.421875" defaultRowHeight="12.75"/>
  <cols>
    <col min="1" max="1" width="15.421875" style="0" customWidth="1"/>
    <col min="2" max="8" width="19.28125" style="0" customWidth="1"/>
  </cols>
  <sheetData>
    <row r="1" spans="1:8" ht="12.75">
      <c r="A1" s="77"/>
      <c r="B1" s="77"/>
      <c r="C1" s="77"/>
      <c r="D1" s="77"/>
      <c r="E1" s="77"/>
      <c r="F1" s="77"/>
      <c r="G1" s="77"/>
      <c r="H1" s="77"/>
    </row>
    <row r="2" spans="1:8" ht="12.75">
      <c r="A2" s="78" t="s">
        <v>0</v>
      </c>
      <c r="B2" s="78"/>
      <c r="C2" s="78"/>
      <c r="D2" s="78"/>
      <c r="E2" s="78"/>
      <c r="F2" s="78"/>
      <c r="G2" s="78"/>
      <c r="H2" s="78"/>
    </row>
    <row r="3" spans="1:8" ht="12.75">
      <c r="A3" s="82"/>
      <c r="B3" s="82"/>
      <c r="C3" s="82"/>
      <c r="D3" s="82"/>
      <c r="E3" s="82"/>
      <c r="F3" s="82"/>
      <c r="G3" s="82"/>
      <c r="H3" s="82"/>
    </row>
    <row r="4" spans="1:8" ht="12.75">
      <c r="A4" s="78" t="s">
        <v>8</v>
      </c>
      <c r="B4" s="78"/>
      <c r="C4" s="78"/>
      <c r="D4" s="78"/>
      <c r="E4" s="78"/>
      <c r="F4" s="78"/>
      <c r="G4" s="78"/>
      <c r="H4" s="78"/>
    </row>
    <row r="5" spans="1:8" ht="12.75">
      <c r="A5" s="83" t="s">
        <v>1</v>
      </c>
      <c r="B5" s="83"/>
      <c r="C5" s="83"/>
      <c r="D5" s="83"/>
      <c r="E5" s="83"/>
      <c r="F5" s="83"/>
      <c r="G5" s="83"/>
      <c r="H5" s="83"/>
    </row>
    <row r="6" spans="1:8" ht="13.5" thickBot="1">
      <c r="A6" s="84"/>
      <c r="B6" s="84"/>
      <c r="C6" s="84"/>
      <c r="D6" s="84"/>
      <c r="E6" s="84"/>
      <c r="F6" s="84"/>
      <c r="G6" s="84"/>
      <c r="H6" s="84"/>
    </row>
    <row r="7" spans="1:8" ht="12.75">
      <c r="A7" s="88"/>
      <c r="B7" s="80" t="s">
        <v>2</v>
      </c>
      <c r="C7" s="80" t="s">
        <v>3</v>
      </c>
      <c r="D7" s="80" t="s">
        <v>4</v>
      </c>
      <c r="E7" s="80" t="s">
        <v>5</v>
      </c>
      <c r="F7" s="80" t="s">
        <v>6</v>
      </c>
      <c r="G7" s="11" t="s">
        <v>9</v>
      </c>
      <c r="H7" s="85" t="s">
        <v>7</v>
      </c>
    </row>
    <row r="8" spans="1:8" ht="13.5" thickBot="1">
      <c r="A8" s="89"/>
      <c r="B8" s="81"/>
      <c r="C8" s="81"/>
      <c r="D8" s="81"/>
      <c r="E8" s="81"/>
      <c r="F8" s="81"/>
      <c r="G8" s="12" t="s">
        <v>10</v>
      </c>
      <c r="H8" s="86"/>
    </row>
    <row r="9" spans="1:8" ht="13.5" thickTop="1">
      <c r="A9" s="3">
        <v>1990</v>
      </c>
      <c r="B9" s="5">
        <v>0</v>
      </c>
      <c r="C9" s="5">
        <v>0</v>
      </c>
      <c r="D9" s="5">
        <v>290.28</v>
      </c>
      <c r="E9" s="5">
        <v>0</v>
      </c>
      <c r="F9" s="5">
        <v>0</v>
      </c>
      <c r="G9" s="13"/>
      <c r="H9" s="7">
        <f aca="true" t="shared" si="0" ref="H9:H27">SUM(B9:F9)</f>
        <v>290.28</v>
      </c>
    </row>
    <row r="10" spans="1:8" ht="12.75">
      <c r="A10" s="4">
        <v>1991</v>
      </c>
      <c r="B10" s="6">
        <v>31.073</v>
      </c>
      <c r="C10" s="6">
        <v>0</v>
      </c>
      <c r="D10" s="6">
        <v>427.993</v>
      </c>
      <c r="E10" s="6">
        <v>0</v>
      </c>
      <c r="F10" s="6">
        <v>0</v>
      </c>
      <c r="G10" s="14"/>
      <c r="H10" s="8">
        <f t="shared" si="0"/>
        <v>459.066</v>
      </c>
    </row>
    <row r="11" spans="1:8" ht="12.75">
      <c r="A11" s="4">
        <v>1992</v>
      </c>
      <c r="B11" s="6">
        <v>75.245</v>
      </c>
      <c r="C11" s="6">
        <v>0</v>
      </c>
      <c r="D11" s="6">
        <v>649.115</v>
      </c>
      <c r="E11" s="6">
        <v>0</v>
      </c>
      <c r="F11" s="6">
        <v>0</v>
      </c>
      <c r="G11" s="14"/>
      <c r="H11" s="8">
        <f t="shared" si="0"/>
        <v>724.36</v>
      </c>
    </row>
    <row r="12" spans="1:8" ht="12.75">
      <c r="A12" s="4">
        <v>1993</v>
      </c>
      <c r="B12" s="6">
        <v>144.222</v>
      </c>
      <c r="C12" s="6">
        <v>0</v>
      </c>
      <c r="D12" s="6">
        <v>1131.249</v>
      </c>
      <c r="E12" s="6">
        <v>0</v>
      </c>
      <c r="F12" s="6">
        <v>0</v>
      </c>
      <c r="G12" s="14"/>
      <c r="H12" s="8">
        <f t="shared" si="0"/>
        <v>1275.471</v>
      </c>
    </row>
    <row r="13" spans="1:8" ht="12.75">
      <c r="A13" s="4">
        <v>1994</v>
      </c>
      <c r="B13" s="6">
        <v>200.287</v>
      </c>
      <c r="C13" s="6">
        <v>9</v>
      </c>
      <c r="D13" s="6">
        <v>1289.333</v>
      </c>
      <c r="E13" s="6">
        <v>359.717</v>
      </c>
      <c r="F13" s="6">
        <v>0</v>
      </c>
      <c r="G13" s="14"/>
      <c r="H13" s="8">
        <f t="shared" si="0"/>
        <v>1858.337</v>
      </c>
    </row>
    <row r="14" spans="1:8" ht="12.75">
      <c r="A14" s="4">
        <v>1995</v>
      </c>
      <c r="B14" s="6">
        <v>140.503</v>
      </c>
      <c r="C14" s="6">
        <v>18.5</v>
      </c>
      <c r="D14" s="6">
        <v>1199.657</v>
      </c>
      <c r="E14" s="6">
        <v>1099.852</v>
      </c>
      <c r="F14" s="6">
        <v>0</v>
      </c>
      <c r="G14" s="14"/>
      <c r="H14" s="8">
        <f t="shared" si="0"/>
        <v>2458.5119999999997</v>
      </c>
    </row>
    <row r="15" spans="1:8" ht="12.75">
      <c r="A15" s="4">
        <v>1996</v>
      </c>
      <c r="B15" s="6">
        <v>108.625</v>
      </c>
      <c r="C15" s="6">
        <v>11.198</v>
      </c>
      <c r="D15" s="6">
        <v>1417.06</v>
      </c>
      <c r="E15" s="6">
        <v>824.903</v>
      </c>
      <c r="F15" s="6">
        <v>0</v>
      </c>
      <c r="G15" s="14"/>
      <c r="H15" s="8">
        <f t="shared" si="0"/>
        <v>2361.786</v>
      </c>
    </row>
    <row r="16" spans="1:8" ht="12.75">
      <c r="A16" s="4">
        <v>1997</v>
      </c>
      <c r="B16" s="6">
        <v>196.51</v>
      </c>
      <c r="C16" s="6">
        <v>39.762</v>
      </c>
      <c r="D16" s="6">
        <v>1402.552</v>
      </c>
      <c r="E16" s="6">
        <v>156.605</v>
      </c>
      <c r="F16" s="6">
        <v>0</v>
      </c>
      <c r="G16" s="14"/>
      <c r="H16" s="8">
        <f t="shared" si="0"/>
        <v>1795.4289999999999</v>
      </c>
    </row>
    <row r="17" spans="1:8" ht="12.75">
      <c r="A17" s="4">
        <v>1998</v>
      </c>
      <c r="B17" s="6">
        <v>235.257</v>
      </c>
      <c r="C17" s="6">
        <v>59.716</v>
      </c>
      <c r="D17" s="6">
        <v>1372.658</v>
      </c>
      <c r="E17" s="6">
        <v>87.039</v>
      </c>
      <c r="F17" s="6">
        <v>0</v>
      </c>
      <c r="G17" s="14"/>
      <c r="H17" s="8">
        <f t="shared" si="0"/>
        <v>1754.6699999999998</v>
      </c>
    </row>
    <row r="18" spans="1:8" ht="12.75">
      <c r="A18" s="4">
        <v>1999</v>
      </c>
      <c r="B18" s="6">
        <v>251.071</v>
      </c>
      <c r="C18" s="6">
        <v>56.593</v>
      </c>
      <c r="D18" s="6">
        <v>677.443</v>
      </c>
      <c r="E18" s="6">
        <v>700</v>
      </c>
      <c r="F18" s="6">
        <v>0</v>
      </c>
      <c r="G18" s="14"/>
      <c r="H18" s="8">
        <f t="shared" si="0"/>
        <v>1685.107</v>
      </c>
    </row>
    <row r="19" spans="1:8" ht="12.75">
      <c r="A19" s="4">
        <v>2000</v>
      </c>
      <c r="B19" s="6">
        <v>172.854</v>
      </c>
      <c r="C19" s="6">
        <v>89.196</v>
      </c>
      <c r="D19" s="6">
        <v>1735.566</v>
      </c>
      <c r="E19" s="6">
        <v>792.511</v>
      </c>
      <c r="F19" s="6">
        <v>0</v>
      </c>
      <c r="G19" s="14"/>
      <c r="H19" s="8">
        <f t="shared" si="0"/>
        <v>2790.127</v>
      </c>
    </row>
    <row r="20" spans="1:8" ht="12.75">
      <c r="A20" s="4">
        <v>2001</v>
      </c>
      <c r="B20" s="6">
        <v>148.52</v>
      </c>
      <c r="C20" s="6">
        <v>0</v>
      </c>
      <c r="D20" s="6">
        <v>1118.781</v>
      </c>
      <c r="E20" s="6">
        <v>1024.468</v>
      </c>
      <c r="F20" s="6">
        <v>0</v>
      </c>
      <c r="G20" s="14"/>
      <c r="H20" s="8">
        <f t="shared" si="0"/>
        <v>2291.7690000000002</v>
      </c>
    </row>
    <row r="21" spans="1:8" ht="12.75">
      <c r="A21" s="4">
        <v>2002</v>
      </c>
      <c r="B21" s="6">
        <v>133.329</v>
      </c>
      <c r="C21" s="6">
        <v>0</v>
      </c>
      <c r="D21" s="6">
        <v>1278.358</v>
      </c>
      <c r="E21" s="6">
        <v>715.125</v>
      </c>
      <c r="F21" s="6">
        <v>0</v>
      </c>
      <c r="G21" s="14"/>
      <c r="H21" s="8">
        <f t="shared" si="0"/>
        <v>2126.812</v>
      </c>
    </row>
    <row r="22" spans="1:8" ht="12.75">
      <c r="A22" s="4">
        <v>2003</v>
      </c>
      <c r="B22" s="6">
        <v>133.778</v>
      </c>
      <c r="C22" s="6">
        <v>0</v>
      </c>
      <c r="D22" s="6">
        <v>304.848</v>
      </c>
      <c r="E22" s="6">
        <v>958.191</v>
      </c>
      <c r="F22" s="6">
        <v>172.529</v>
      </c>
      <c r="G22" s="14">
        <f>+'[3]PROYECTOS REGIONES 2003-2008'!$C$8/1000</f>
        <v>7324.207</v>
      </c>
      <c r="H22" s="8">
        <f t="shared" si="0"/>
        <v>1569.346</v>
      </c>
    </row>
    <row r="23" spans="1:8" ht="12.75">
      <c r="A23" s="4">
        <v>2004</v>
      </c>
      <c r="B23" s="6">
        <v>61.085</v>
      </c>
      <c r="C23" s="6">
        <v>0</v>
      </c>
      <c r="D23" s="6">
        <v>319.248</v>
      </c>
      <c r="E23" s="6">
        <v>451.325</v>
      </c>
      <c r="F23" s="6">
        <v>321.672</v>
      </c>
      <c r="G23" s="14">
        <f>+'[3]PROYECTOS REGIONES 2003-2008'!$C$11/1000</f>
        <v>471.969</v>
      </c>
      <c r="H23" s="8">
        <f t="shared" si="0"/>
        <v>1153.33</v>
      </c>
    </row>
    <row r="24" spans="1:8" ht="12.75">
      <c r="A24" s="4">
        <v>2005</v>
      </c>
      <c r="B24" s="6">
        <v>145.38</v>
      </c>
      <c r="C24" s="6">
        <v>0</v>
      </c>
      <c r="D24" s="6">
        <v>594.507</v>
      </c>
      <c r="E24" s="6">
        <v>1388.905</v>
      </c>
      <c r="F24" s="6">
        <v>239.11</v>
      </c>
      <c r="G24" s="14">
        <f>+'[3]PROYECTOS REGIONES 2003-2008'!$C$19/1000</f>
        <v>1395.042</v>
      </c>
      <c r="H24" s="8">
        <f t="shared" si="0"/>
        <v>2367.902</v>
      </c>
    </row>
    <row r="25" spans="1:8" ht="12.75">
      <c r="A25" s="4">
        <v>2006</v>
      </c>
      <c r="B25" s="6">
        <v>113.809</v>
      </c>
      <c r="C25" s="6">
        <v>0</v>
      </c>
      <c r="D25" s="6">
        <v>879.61</v>
      </c>
      <c r="E25" s="6">
        <v>839.967</v>
      </c>
      <c r="F25" s="6">
        <v>168.461</v>
      </c>
      <c r="G25" s="14">
        <f>+'[3]PROYECTOS REGIONES 2003-2008'!$C$26/1000</f>
        <v>217.554</v>
      </c>
      <c r="H25" s="8">
        <f t="shared" si="0"/>
        <v>2001.847</v>
      </c>
    </row>
    <row r="26" spans="1:8" ht="12.75">
      <c r="A26" s="4">
        <v>2007</v>
      </c>
      <c r="B26" s="6">
        <f>+'[1]R1'!$V$35/1000</f>
        <v>54.090301</v>
      </c>
      <c r="C26" s="6">
        <v>0</v>
      </c>
      <c r="D26" s="72">
        <f>+'[1]R1'!$V$31/1000</f>
        <v>1191.239029</v>
      </c>
      <c r="E26" s="6">
        <f>+'[1]R1'!$V$21/1000</f>
        <v>1691.748735</v>
      </c>
      <c r="F26" s="6">
        <f>+'[1]R1'!$V$38/1000</f>
        <v>76.318829</v>
      </c>
      <c r="G26" s="14">
        <f>+'[3]PROYECTOS REGIONES 2003-2008'!$C$34/1000</f>
        <v>263.032</v>
      </c>
      <c r="H26" s="8">
        <f t="shared" si="0"/>
        <v>3013.3968939999995</v>
      </c>
    </row>
    <row r="27" spans="1:8" ht="13.5" thickBot="1">
      <c r="A27" s="4">
        <v>2008</v>
      </c>
      <c r="B27" s="6"/>
      <c r="C27" s="6"/>
      <c r="D27" s="6">
        <f>+'[2]R1'!$U$19/1000</f>
        <v>331.038</v>
      </c>
      <c r="E27" s="6">
        <v>0</v>
      </c>
      <c r="F27" s="6">
        <f>+'[2]R1'!$U$23/1000</f>
        <v>2.053</v>
      </c>
      <c r="G27" s="14">
        <f>+'[3]PROYECTOS REGIONES 2003-2008'!$C$45/1000</f>
        <v>139.411</v>
      </c>
      <c r="H27" s="8">
        <f t="shared" si="0"/>
        <v>333.091</v>
      </c>
    </row>
    <row r="28" spans="1:8" ht="21" customHeight="1" thickBot="1" thickTop="1">
      <c r="A28" s="2" t="s">
        <v>7</v>
      </c>
      <c r="B28" s="10">
        <f>SUM(B9:B27)</f>
        <v>2345.6383010000004</v>
      </c>
      <c r="C28" s="10">
        <f aca="true" t="shared" si="1" ref="C28:H28">SUM(C9:C27)</f>
        <v>283.96500000000003</v>
      </c>
      <c r="D28" s="10">
        <f t="shared" si="1"/>
        <v>17610.535029</v>
      </c>
      <c r="E28" s="10">
        <f t="shared" si="1"/>
        <v>11090.356735</v>
      </c>
      <c r="F28" s="10">
        <f t="shared" si="1"/>
        <v>980.143829</v>
      </c>
      <c r="G28" s="10">
        <f t="shared" si="1"/>
        <v>9811.215</v>
      </c>
      <c r="H28" s="9">
        <f t="shared" si="1"/>
        <v>32310.638894000003</v>
      </c>
    </row>
    <row r="29" spans="1:8" ht="12.75">
      <c r="A29" s="87"/>
      <c r="B29" s="87"/>
      <c r="C29" s="87"/>
      <c r="D29" s="87"/>
      <c r="E29" s="87"/>
      <c r="F29" s="87"/>
      <c r="G29" s="87"/>
      <c r="H29" s="87"/>
    </row>
    <row r="30" spans="1:8" ht="12.75">
      <c r="A30" s="77" t="s">
        <v>27</v>
      </c>
      <c r="B30" s="77"/>
      <c r="C30" s="77"/>
      <c r="D30" s="77"/>
      <c r="E30" s="77"/>
      <c r="F30" s="77"/>
      <c r="G30" s="77"/>
      <c r="H30" s="77"/>
    </row>
    <row r="31" spans="1:8" ht="12.75">
      <c r="A31" s="60"/>
      <c r="B31" s="60"/>
      <c r="C31" s="60"/>
      <c r="D31" s="60"/>
      <c r="E31" s="60"/>
      <c r="F31" s="60"/>
      <c r="G31" s="60"/>
      <c r="H31" s="60"/>
    </row>
    <row r="32" spans="1:8" ht="33.75" customHeight="1">
      <c r="A32" s="77" t="s">
        <v>28</v>
      </c>
      <c r="B32" s="77"/>
      <c r="C32" s="77"/>
      <c r="D32" s="77"/>
      <c r="E32" s="77"/>
      <c r="F32" s="77"/>
      <c r="G32" s="77"/>
      <c r="H32" s="77"/>
    </row>
    <row r="33" spans="1:8" ht="12.75" customHeight="1">
      <c r="A33" s="79" t="s">
        <v>29</v>
      </c>
      <c r="B33" s="79"/>
      <c r="C33" s="79"/>
      <c r="D33" s="79"/>
      <c r="E33" s="79"/>
      <c r="F33" s="79"/>
      <c r="G33" s="79"/>
      <c r="H33" s="79"/>
    </row>
    <row r="34" spans="1:8" ht="12" customHeight="1">
      <c r="A34" s="79"/>
      <c r="B34" s="79"/>
      <c r="C34" s="79"/>
      <c r="D34" s="79"/>
      <c r="E34" s="79"/>
      <c r="F34" s="79"/>
      <c r="G34" s="79"/>
      <c r="H34" s="79"/>
    </row>
    <row r="35" spans="1:8" ht="12.75" customHeight="1">
      <c r="A35" s="79"/>
      <c r="B35" s="79"/>
      <c r="C35" s="79"/>
      <c r="D35" s="79"/>
      <c r="E35" s="79"/>
      <c r="F35" s="79"/>
      <c r="G35" s="79"/>
      <c r="H35" s="79"/>
    </row>
    <row r="36" spans="1:8" ht="20.25" customHeight="1">
      <c r="A36" s="79"/>
      <c r="B36" s="79"/>
      <c r="C36" s="79"/>
      <c r="D36" s="79"/>
      <c r="E36" s="79"/>
      <c r="F36" s="79"/>
      <c r="G36" s="79"/>
      <c r="H36" s="79"/>
    </row>
    <row r="37" spans="1:8" ht="12.75" hidden="1">
      <c r="A37" s="79"/>
      <c r="B37" s="79"/>
      <c r="C37" s="79"/>
      <c r="D37" s="79"/>
      <c r="E37" s="79"/>
      <c r="F37" s="79"/>
      <c r="G37" s="79"/>
      <c r="H37" s="79"/>
    </row>
    <row r="38" spans="1:8" ht="12.75" hidden="1">
      <c r="A38" s="79"/>
      <c r="B38" s="79"/>
      <c r="C38" s="79"/>
      <c r="D38" s="79"/>
      <c r="E38" s="79"/>
      <c r="F38" s="79"/>
      <c r="G38" s="79"/>
      <c r="H38" s="79"/>
    </row>
    <row r="39" spans="1:8" ht="12.75" hidden="1">
      <c r="A39" s="79"/>
      <c r="B39" s="79"/>
      <c r="C39" s="79"/>
      <c r="D39" s="79"/>
      <c r="E39" s="79"/>
      <c r="F39" s="79"/>
      <c r="G39" s="79"/>
      <c r="H39" s="79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</sheetData>
  <mergeCells count="17">
    <mergeCell ref="E7:E8"/>
    <mergeCell ref="F7:F8"/>
    <mergeCell ref="H7:H8"/>
    <mergeCell ref="A29:H29"/>
    <mergeCell ref="A7:A8"/>
    <mergeCell ref="B7:B8"/>
    <mergeCell ref="C7:C8"/>
    <mergeCell ref="A1:H1"/>
    <mergeCell ref="A2:H2"/>
    <mergeCell ref="A33:H39"/>
    <mergeCell ref="D7:D8"/>
    <mergeCell ref="A3:H3"/>
    <mergeCell ref="A4:H4"/>
    <mergeCell ref="A5:H5"/>
    <mergeCell ref="A6:H6"/>
    <mergeCell ref="A30:H30"/>
    <mergeCell ref="A32:H32"/>
  </mergeCells>
  <printOptions/>
  <pageMargins left="0.7874015748031497" right="0.7874015748031497" top="0.984251968503937" bottom="0.984251968503937" header="0" footer="0"/>
  <pageSetup horizontalDpi="600" verticalDpi="6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zoomScale="75" zoomScaleNormal="75" workbookViewId="0" topLeftCell="A1">
      <selection activeCell="A29" sqref="A29:H29"/>
    </sheetView>
  </sheetViews>
  <sheetFormatPr defaultColWidth="11.421875" defaultRowHeight="12.75"/>
  <cols>
    <col min="2" max="9" width="19.28125" style="0" customWidth="1"/>
  </cols>
  <sheetData>
    <row r="1" spans="1:8" ht="12.75">
      <c r="A1" s="78" t="s">
        <v>8</v>
      </c>
      <c r="B1" s="78"/>
      <c r="C1" s="78"/>
      <c r="D1" s="78"/>
      <c r="E1" s="78"/>
      <c r="F1" s="78"/>
      <c r="G1" s="78"/>
      <c r="H1" s="78"/>
    </row>
    <row r="2" spans="1:8" ht="12.75">
      <c r="A2" s="114" t="s">
        <v>19</v>
      </c>
      <c r="B2" s="114"/>
      <c r="C2" s="114"/>
      <c r="D2" s="114"/>
      <c r="E2" s="114"/>
      <c r="F2" s="114"/>
      <c r="G2" s="114"/>
      <c r="H2" s="114"/>
    </row>
    <row r="3" spans="1:8" ht="13.5" thickBot="1">
      <c r="A3" s="84"/>
      <c r="B3" s="84"/>
      <c r="C3" s="84"/>
      <c r="D3" s="84"/>
      <c r="E3" s="84"/>
      <c r="F3" s="84"/>
      <c r="G3" s="84"/>
      <c r="H3" s="84"/>
    </row>
    <row r="4" spans="1:8" ht="12.75">
      <c r="A4" s="88"/>
      <c r="B4" s="80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11" t="s">
        <v>9</v>
      </c>
      <c r="H4" s="85" t="s">
        <v>7</v>
      </c>
    </row>
    <row r="5" spans="1:8" ht="13.5" thickBot="1">
      <c r="A5" s="106"/>
      <c r="B5" s="107"/>
      <c r="C5" s="107"/>
      <c r="D5" s="107"/>
      <c r="E5" s="107"/>
      <c r="F5" s="107"/>
      <c r="G5" s="18" t="s">
        <v>10</v>
      </c>
      <c r="H5" s="100"/>
    </row>
    <row r="6" spans="1:8" ht="13.5" thickTop="1">
      <c r="A6" s="41">
        <v>1990</v>
      </c>
      <c r="B6" s="5">
        <v>0</v>
      </c>
      <c r="C6" s="5">
        <v>0</v>
      </c>
      <c r="D6" s="5">
        <v>547.02</v>
      </c>
      <c r="E6" s="5">
        <v>0</v>
      </c>
      <c r="F6" s="5">
        <v>0</v>
      </c>
      <c r="G6" s="13">
        <v>0</v>
      </c>
      <c r="H6" s="7">
        <f>SUM(B6:G6)</f>
        <v>547.02</v>
      </c>
    </row>
    <row r="7" spans="1:8" ht="12.75">
      <c r="A7" s="42">
        <v>1991</v>
      </c>
      <c r="B7" s="6">
        <v>49.883</v>
      </c>
      <c r="C7" s="6">
        <v>0</v>
      </c>
      <c r="D7" s="6">
        <v>713.252</v>
      </c>
      <c r="E7" s="6">
        <v>0</v>
      </c>
      <c r="F7" s="6">
        <v>0</v>
      </c>
      <c r="G7" s="14">
        <v>0</v>
      </c>
      <c r="H7" s="8">
        <f aca="true" t="shared" si="0" ref="H7:H24">SUM(B7:G7)</f>
        <v>763.135</v>
      </c>
    </row>
    <row r="8" spans="1:8" ht="12.75">
      <c r="A8" s="42">
        <v>1992</v>
      </c>
      <c r="B8" s="6">
        <v>101.871</v>
      </c>
      <c r="C8" s="6">
        <v>0</v>
      </c>
      <c r="D8" s="6">
        <v>898.856</v>
      </c>
      <c r="E8" s="6">
        <v>0</v>
      </c>
      <c r="F8" s="6">
        <v>0</v>
      </c>
      <c r="G8" s="14">
        <v>0</v>
      </c>
      <c r="H8" s="8">
        <f t="shared" si="0"/>
        <v>1000.727</v>
      </c>
    </row>
    <row r="9" spans="1:8" ht="12.75">
      <c r="A9" s="42">
        <v>1993</v>
      </c>
      <c r="B9" s="6">
        <v>107.103</v>
      </c>
      <c r="C9" s="6">
        <v>0</v>
      </c>
      <c r="D9" s="6">
        <v>1362.382</v>
      </c>
      <c r="E9" s="6">
        <v>0</v>
      </c>
      <c r="F9" s="6">
        <v>0</v>
      </c>
      <c r="G9" s="14">
        <v>0</v>
      </c>
      <c r="H9" s="8">
        <f t="shared" si="0"/>
        <v>1469.4850000000001</v>
      </c>
    </row>
    <row r="10" spans="1:8" ht="12.75">
      <c r="A10" s="42">
        <v>1994</v>
      </c>
      <c r="B10" s="6">
        <v>185.974</v>
      </c>
      <c r="C10" s="6">
        <v>0</v>
      </c>
      <c r="D10" s="6">
        <v>1523.199</v>
      </c>
      <c r="E10" s="6">
        <v>0.304</v>
      </c>
      <c r="F10" s="6">
        <v>0</v>
      </c>
      <c r="G10" s="14">
        <v>0</v>
      </c>
      <c r="H10" s="8">
        <f t="shared" si="0"/>
        <v>1709.477</v>
      </c>
    </row>
    <row r="11" spans="1:8" ht="12.75">
      <c r="A11" s="42">
        <v>1995</v>
      </c>
      <c r="B11" s="6">
        <v>107.462</v>
      </c>
      <c r="C11" s="6">
        <v>10.036</v>
      </c>
      <c r="D11" s="6">
        <v>1943.217</v>
      </c>
      <c r="E11" s="6">
        <v>18.236</v>
      </c>
      <c r="F11" s="6">
        <v>0</v>
      </c>
      <c r="G11" s="14">
        <v>0</v>
      </c>
      <c r="H11" s="8">
        <f t="shared" si="0"/>
        <v>2078.951</v>
      </c>
    </row>
    <row r="12" spans="1:8" ht="12.75">
      <c r="A12" s="42">
        <v>1996</v>
      </c>
      <c r="B12" s="6">
        <v>241.825</v>
      </c>
      <c r="C12" s="6">
        <v>20.114</v>
      </c>
      <c r="D12" s="6">
        <v>3988.322</v>
      </c>
      <c r="E12" s="6">
        <v>186.088</v>
      </c>
      <c r="F12" s="6">
        <v>0</v>
      </c>
      <c r="G12" s="14">
        <v>0</v>
      </c>
      <c r="H12" s="8">
        <f t="shared" si="0"/>
        <v>4436.349</v>
      </c>
    </row>
    <row r="13" spans="1:8" ht="12.75">
      <c r="A13" s="42">
        <v>1997</v>
      </c>
      <c r="B13" s="6">
        <v>435.276</v>
      </c>
      <c r="C13" s="6">
        <v>126.149</v>
      </c>
      <c r="D13" s="6">
        <v>3673.113</v>
      </c>
      <c r="E13" s="6">
        <v>250.19</v>
      </c>
      <c r="F13" s="6">
        <v>0</v>
      </c>
      <c r="G13" s="14">
        <v>0</v>
      </c>
      <c r="H13" s="8">
        <f t="shared" si="0"/>
        <v>4484.727999999999</v>
      </c>
    </row>
    <row r="14" spans="1:8" ht="12.75">
      <c r="A14" s="42">
        <v>1998</v>
      </c>
      <c r="B14" s="6">
        <v>608.876</v>
      </c>
      <c r="C14" s="6">
        <v>44.521</v>
      </c>
      <c r="D14" s="6">
        <v>4517.858</v>
      </c>
      <c r="E14" s="6">
        <v>17.173</v>
      </c>
      <c r="F14" s="6">
        <v>0</v>
      </c>
      <c r="G14" s="14">
        <v>0</v>
      </c>
      <c r="H14" s="8">
        <f t="shared" si="0"/>
        <v>5188.428</v>
      </c>
    </row>
    <row r="15" spans="1:8" ht="12.75">
      <c r="A15" s="42">
        <v>1999</v>
      </c>
      <c r="B15" s="6">
        <v>412.063</v>
      </c>
      <c r="C15" s="6">
        <v>333.352</v>
      </c>
      <c r="D15" s="6">
        <v>2926.544</v>
      </c>
      <c r="E15" s="6">
        <v>88.181</v>
      </c>
      <c r="F15" s="6">
        <v>0</v>
      </c>
      <c r="G15" s="14">
        <v>0</v>
      </c>
      <c r="H15" s="8">
        <f t="shared" si="0"/>
        <v>3760.14</v>
      </c>
    </row>
    <row r="16" spans="1:8" ht="12.75">
      <c r="A16" s="42">
        <v>2000</v>
      </c>
      <c r="B16" s="6">
        <v>99.165</v>
      </c>
      <c r="C16" s="6">
        <v>191.017</v>
      </c>
      <c r="D16" s="6">
        <v>4247.319</v>
      </c>
      <c r="E16" s="6">
        <v>842.555</v>
      </c>
      <c r="F16" s="6">
        <v>0</v>
      </c>
      <c r="G16" s="14">
        <v>0</v>
      </c>
      <c r="H16" s="8">
        <f t="shared" si="0"/>
        <v>5380.0560000000005</v>
      </c>
    </row>
    <row r="17" spans="1:8" ht="12.75">
      <c r="A17" s="42">
        <v>2001</v>
      </c>
      <c r="B17" s="6">
        <v>298.748</v>
      </c>
      <c r="C17" s="6">
        <v>160.524</v>
      </c>
      <c r="D17" s="6">
        <v>3045.561</v>
      </c>
      <c r="E17" s="6">
        <v>776.425</v>
      </c>
      <c r="F17" s="6">
        <v>0</v>
      </c>
      <c r="G17" s="14">
        <v>0</v>
      </c>
      <c r="H17" s="8">
        <f t="shared" si="0"/>
        <v>4281.258</v>
      </c>
    </row>
    <row r="18" spans="1:8" ht="12.75">
      <c r="A18" s="42">
        <v>2002</v>
      </c>
      <c r="B18" s="6">
        <v>66.62</v>
      </c>
      <c r="C18" s="6">
        <v>139.767</v>
      </c>
      <c r="D18" s="6">
        <v>3978.036</v>
      </c>
      <c r="E18" s="6">
        <v>310.476</v>
      </c>
      <c r="F18" s="6">
        <v>0</v>
      </c>
      <c r="G18" s="14">
        <v>0</v>
      </c>
      <c r="H18" s="8">
        <f t="shared" si="0"/>
        <v>4494.898999999999</v>
      </c>
    </row>
    <row r="19" spans="1:8" ht="12.75">
      <c r="A19" s="42">
        <v>2003</v>
      </c>
      <c r="B19" s="6">
        <v>1.206</v>
      </c>
      <c r="C19" s="6">
        <v>32.988</v>
      </c>
      <c r="D19" s="6">
        <v>4717.562</v>
      </c>
      <c r="E19" s="6">
        <v>1169.455</v>
      </c>
      <c r="F19" s="6">
        <v>83.875</v>
      </c>
      <c r="G19" s="14">
        <v>0</v>
      </c>
      <c r="H19" s="8">
        <f t="shared" si="0"/>
        <v>6005.086</v>
      </c>
    </row>
    <row r="20" spans="1:8" ht="12.75">
      <c r="A20" s="42">
        <v>2004</v>
      </c>
      <c r="B20" s="6">
        <v>0</v>
      </c>
      <c r="C20" s="6">
        <v>0</v>
      </c>
      <c r="D20" s="6">
        <v>4162.313</v>
      </c>
      <c r="E20" s="6">
        <v>1154.899</v>
      </c>
      <c r="F20" s="6">
        <v>539.724</v>
      </c>
      <c r="G20" s="14">
        <v>0</v>
      </c>
      <c r="H20" s="8">
        <f t="shared" si="0"/>
        <v>5856.936</v>
      </c>
    </row>
    <row r="21" spans="1:8" ht="12.75">
      <c r="A21" s="42">
        <v>2005</v>
      </c>
      <c r="B21" s="6">
        <v>0</v>
      </c>
      <c r="C21" s="6">
        <v>0</v>
      </c>
      <c r="D21" s="6">
        <v>4665.967</v>
      </c>
      <c r="E21" s="6">
        <v>537.888</v>
      </c>
      <c r="F21" s="6">
        <v>1323.939</v>
      </c>
      <c r="G21" s="14">
        <v>0</v>
      </c>
      <c r="H21" s="8">
        <f t="shared" si="0"/>
        <v>6527.794</v>
      </c>
    </row>
    <row r="22" spans="1:8" ht="12.75">
      <c r="A22" s="42">
        <v>2006</v>
      </c>
      <c r="B22" s="6">
        <v>0</v>
      </c>
      <c r="C22" s="6">
        <v>0</v>
      </c>
      <c r="D22" s="6">
        <v>6204.72</v>
      </c>
      <c r="E22" s="6">
        <v>4568.554</v>
      </c>
      <c r="F22" s="6">
        <v>96.155</v>
      </c>
      <c r="G22" s="14">
        <v>0</v>
      </c>
      <c r="H22" s="8">
        <f t="shared" si="0"/>
        <v>10869.429000000002</v>
      </c>
    </row>
    <row r="23" spans="1:8" ht="12.75">
      <c r="A23" s="42">
        <v>2007</v>
      </c>
      <c r="B23" s="6">
        <v>0</v>
      </c>
      <c r="C23" s="6">
        <v>0</v>
      </c>
      <c r="D23" s="6">
        <f>+'[3]lineas 2007 2008 $c.año'!$L$19</f>
        <v>8432.200723</v>
      </c>
      <c r="E23" s="6">
        <f>+'[3]lineas 2007 2008 $c.año'!$L$18</f>
        <v>4462.630711</v>
      </c>
      <c r="F23" s="6">
        <f>+'[3]lineas 2007 2008 $c.año'!$L$21</f>
        <v>343.578668</v>
      </c>
      <c r="G23" s="14">
        <f>+'[3]PROYECTOS REGIONES 2003-2008'!$I$32/1000</f>
        <v>108.122</v>
      </c>
      <c r="H23" s="8">
        <f t="shared" si="0"/>
        <v>13346.532102</v>
      </c>
    </row>
    <row r="24" spans="1:8" ht="13.5" thickBot="1">
      <c r="A24" s="43">
        <v>2008</v>
      </c>
      <c r="B24" s="19">
        <v>0</v>
      </c>
      <c r="C24" s="19">
        <v>0</v>
      </c>
      <c r="D24" s="19">
        <f>+'[3]lineas 2007 2008 $c.año'!$L$6</f>
        <v>9897.249491</v>
      </c>
      <c r="E24" s="19">
        <f>+'[3]lineas 2007 2008 $c.año'!$L$5</f>
        <v>2463.373</v>
      </c>
      <c r="F24" s="19">
        <f>+'[3]lineas 2007 2008 $c.año'!$L$8</f>
        <v>371.734</v>
      </c>
      <c r="G24" s="46">
        <f>+'[3]PROYECTOS REGIONES 2003-2008'!$I$44/1000</f>
        <v>1296.095</v>
      </c>
      <c r="H24" s="33">
        <f t="shared" si="0"/>
        <v>14028.451491</v>
      </c>
    </row>
    <row r="25" spans="1:8" ht="17.25" customHeight="1" thickBot="1" thickTop="1">
      <c r="A25" s="2" t="s">
        <v>7</v>
      </c>
      <c r="B25" s="10">
        <f>SUM(B6:B24)</f>
        <v>2716.072</v>
      </c>
      <c r="C25" s="10">
        <f aca="true" t="shared" si="1" ref="C25:H25">SUM(C6:C24)</f>
        <v>1058.468</v>
      </c>
      <c r="D25" s="10">
        <f t="shared" si="1"/>
        <v>71444.691214</v>
      </c>
      <c r="E25" s="10">
        <f t="shared" si="1"/>
        <v>16846.427711</v>
      </c>
      <c r="F25" s="10">
        <f t="shared" si="1"/>
        <v>2759.005668</v>
      </c>
      <c r="G25" s="10">
        <f t="shared" si="1"/>
        <v>1404.217</v>
      </c>
      <c r="H25" s="9">
        <f t="shared" si="1"/>
        <v>96228.881593</v>
      </c>
    </row>
    <row r="26" spans="1:8" ht="12.75">
      <c r="A26" s="87"/>
      <c r="B26" s="87"/>
      <c r="C26" s="87"/>
      <c r="D26" s="87"/>
      <c r="E26" s="87"/>
      <c r="F26" s="87"/>
      <c r="G26" s="87"/>
      <c r="H26" s="87"/>
    </row>
    <row r="27" spans="1:8" ht="12.75" customHeight="1">
      <c r="A27" s="77" t="s">
        <v>27</v>
      </c>
      <c r="B27" s="77"/>
      <c r="C27" s="77"/>
      <c r="D27" s="77"/>
      <c r="E27" s="77"/>
      <c r="F27" s="77"/>
      <c r="G27" s="77"/>
      <c r="H27" s="77"/>
    </row>
    <row r="28" spans="1:8" ht="12.75" customHeight="1">
      <c r="A28" s="60"/>
      <c r="B28" s="60"/>
      <c r="C28" s="60"/>
      <c r="D28" s="60"/>
      <c r="E28" s="60"/>
      <c r="F28" s="60"/>
      <c r="G28" s="60"/>
      <c r="H28" s="60"/>
    </row>
    <row r="29" spans="1:8" ht="30.75" customHeight="1">
      <c r="A29" s="99" t="s">
        <v>28</v>
      </c>
      <c r="B29" s="99"/>
      <c r="C29" s="99"/>
      <c r="D29" s="99"/>
      <c r="E29" s="99"/>
      <c r="F29" s="99"/>
      <c r="G29" s="99"/>
      <c r="H29" s="99"/>
    </row>
    <row r="30" spans="1:8" ht="12.75">
      <c r="A30" s="79" t="s">
        <v>29</v>
      </c>
      <c r="B30" s="79"/>
      <c r="C30" s="79"/>
      <c r="D30" s="79"/>
      <c r="E30" s="79"/>
      <c r="F30" s="79"/>
      <c r="G30" s="79"/>
      <c r="H30" s="79"/>
    </row>
    <row r="31" spans="1:8" ht="12.75">
      <c r="A31" s="79"/>
      <c r="B31" s="79"/>
      <c r="C31" s="79"/>
      <c r="D31" s="79"/>
      <c r="E31" s="79"/>
      <c r="F31" s="79"/>
      <c r="G31" s="79"/>
      <c r="H31" s="79"/>
    </row>
    <row r="32" spans="1:8" ht="12.75">
      <c r="A32" s="79"/>
      <c r="B32" s="79"/>
      <c r="C32" s="79"/>
      <c r="D32" s="79"/>
      <c r="E32" s="79"/>
      <c r="F32" s="79"/>
      <c r="G32" s="79"/>
      <c r="H32" s="79"/>
    </row>
    <row r="33" spans="1:8" ht="12.75">
      <c r="A33" s="79"/>
      <c r="B33" s="79"/>
      <c r="C33" s="79"/>
      <c r="D33" s="79"/>
      <c r="E33" s="79"/>
      <c r="F33" s="79"/>
      <c r="G33" s="79"/>
      <c r="H33" s="79"/>
    </row>
    <row r="34" spans="1:8" ht="12.75">
      <c r="A34" s="79"/>
      <c r="B34" s="79"/>
      <c r="C34" s="79"/>
      <c r="D34" s="79"/>
      <c r="E34" s="79"/>
      <c r="F34" s="79"/>
      <c r="G34" s="79"/>
      <c r="H34" s="79"/>
    </row>
    <row r="35" spans="1:8" ht="12.75">
      <c r="A35" s="79"/>
      <c r="B35" s="79"/>
      <c r="C35" s="79"/>
      <c r="D35" s="79"/>
      <c r="E35" s="79"/>
      <c r="F35" s="79"/>
      <c r="G35" s="79"/>
      <c r="H35" s="79"/>
    </row>
    <row r="36" spans="1:8" ht="12.75">
      <c r="A36" s="79"/>
      <c r="B36" s="79"/>
      <c r="C36" s="79"/>
      <c r="D36" s="79"/>
      <c r="E36" s="79"/>
      <c r="F36" s="79"/>
      <c r="G36" s="79"/>
      <c r="H36" s="79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</sheetData>
  <mergeCells count="14">
    <mergeCell ref="A30:H36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H4:H5"/>
    <mergeCell ref="A26:H26"/>
    <mergeCell ref="A27:H27"/>
    <mergeCell ref="A29:H2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zoomScale="75" zoomScaleNormal="75" workbookViewId="0" topLeftCell="A1">
      <selection activeCell="A29" sqref="A29:H29"/>
    </sheetView>
  </sheetViews>
  <sheetFormatPr defaultColWidth="11.421875" defaultRowHeight="12.75"/>
  <cols>
    <col min="2" max="8" width="19.28125" style="0" customWidth="1"/>
  </cols>
  <sheetData>
    <row r="1" spans="1:7" ht="12.75">
      <c r="A1" s="90" t="s">
        <v>8</v>
      </c>
      <c r="B1" s="91"/>
      <c r="C1" s="91"/>
      <c r="D1" s="91"/>
      <c r="E1" s="91"/>
      <c r="F1" s="91"/>
      <c r="G1" s="73"/>
    </row>
    <row r="2" spans="1:7" ht="12.75">
      <c r="A2" s="101" t="s">
        <v>20</v>
      </c>
      <c r="B2" s="102"/>
      <c r="C2" s="102"/>
      <c r="D2" s="102"/>
      <c r="E2" s="102"/>
      <c r="F2" s="102"/>
      <c r="G2" s="103"/>
    </row>
    <row r="3" spans="1:7" ht="13.5" thickBot="1">
      <c r="A3" s="104"/>
      <c r="B3" s="84"/>
      <c r="C3" s="84"/>
      <c r="D3" s="84"/>
      <c r="E3" s="84"/>
      <c r="F3" s="84"/>
      <c r="G3" s="105"/>
    </row>
    <row r="4" spans="1:7" ht="12.75">
      <c r="A4" s="88"/>
      <c r="B4" s="80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85" t="s">
        <v>7</v>
      </c>
    </row>
    <row r="5" spans="1:7" ht="13.5" thickBot="1">
      <c r="A5" s="106"/>
      <c r="B5" s="107"/>
      <c r="C5" s="107"/>
      <c r="D5" s="107"/>
      <c r="E5" s="107"/>
      <c r="F5" s="107"/>
      <c r="G5" s="100"/>
    </row>
    <row r="6" spans="1:7" ht="13.5" thickTop="1">
      <c r="A6" s="41">
        <v>1990</v>
      </c>
      <c r="B6" s="5">
        <v>2.182</v>
      </c>
      <c r="C6" s="5">
        <v>0</v>
      </c>
      <c r="D6" s="5">
        <v>136.116</v>
      </c>
      <c r="E6" s="5">
        <v>0</v>
      </c>
      <c r="F6" s="5">
        <v>0</v>
      </c>
      <c r="G6" s="7">
        <f aca="true" t="shared" si="0" ref="G6:G24">SUM(B6:F6)</f>
        <v>138.298</v>
      </c>
    </row>
    <row r="7" spans="1:7" ht="12.75">
      <c r="A7" s="42">
        <v>1991</v>
      </c>
      <c r="B7" s="6">
        <v>95.456</v>
      </c>
      <c r="C7" s="6">
        <v>0</v>
      </c>
      <c r="D7" s="6">
        <v>111.821</v>
      </c>
      <c r="E7" s="6">
        <v>0</v>
      </c>
      <c r="F7" s="6">
        <v>0</v>
      </c>
      <c r="G7" s="8">
        <f t="shared" si="0"/>
        <v>207.277</v>
      </c>
    </row>
    <row r="8" spans="1:7" ht="12.75">
      <c r="A8" s="42">
        <v>1992</v>
      </c>
      <c r="B8" s="6">
        <v>116.386</v>
      </c>
      <c r="C8" s="6">
        <v>0</v>
      </c>
      <c r="D8" s="6">
        <v>205.079</v>
      </c>
      <c r="E8" s="6">
        <v>0</v>
      </c>
      <c r="F8" s="6">
        <v>0</v>
      </c>
      <c r="G8" s="8">
        <f t="shared" si="0"/>
        <v>321.46500000000003</v>
      </c>
    </row>
    <row r="9" spans="1:7" ht="12.75">
      <c r="A9" s="42">
        <v>1993</v>
      </c>
      <c r="B9" s="6">
        <v>150.671</v>
      </c>
      <c r="C9" s="6">
        <v>4.5</v>
      </c>
      <c r="D9" s="6">
        <v>285.837</v>
      </c>
      <c r="E9" s="6">
        <v>0</v>
      </c>
      <c r="F9" s="6">
        <v>0</v>
      </c>
      <c r="G9" s="8">
        <f t="shared" si="0"/>
        <v>441.008</v>
      </c>
    </row>
    <row r="10" spans="1:7" ht="12.75">
      <c r="A10" s="42">
        <v>1994</v>
      </c>
      <c r="B10" s="6">
        <v>27.3</v>
      </c>
      <c r="C10" s="6">
        <v>71.823</v>
      </c>
      <c r="D10" s="6">
        <v>278.074</v>
      </c>
      <c r="E10" s="6">
        <v>0</v>
      </c>
      <c r="F10" s="6">
        <v>0</v>
      </c>
      <c r="G10" s="8">
        <f t="shared" si="0"/>
        <v>377.197</v>
      </c>
    </row>
    <row r="11" spans="1:7" ht="12.75">
      <c r="A11" s="42">
        <v>1995</v>
      </c>
      <c r="B11" s="6">
        <v>30.187</v>
      </c>
      <c r="C11" s="6">
        <v>52.82</v>
      </c>
      <c r="D11" s="6">
        <v>353.747</v>
      </c>
      <c r="E11" s="6">
        <v>0</v>
      </c>
      <c r="F11" s="6">
        <v>0</v>
      </c>
      <c r="G11" s="8">
        <f t="shared" si="0"/>
        <v>436.754</v>
      </c>
    </row>
    <row r="12" spans="1:7" ht="12.75">
      <c r="A12" s="42">
        <v>1996</v>
      </c>
      <c r="B12" s="6">
        <v>43.721</v>
      </c>
      <c r="C12" s="6">
        <v>47.864</v>
      </c>
      <c r="D12" s="6">
        <v>504.427</v>
      </c>
      <c r="E12" s="6">
        <v>0</v>
      </c>
      <c r="F12" s="6">
        <v>0</v>
      </c>
      <c r="G12" s="8">
        <f t="shared" si="0"/>
        <v>596.0120000000001</v>
      </c>
    </row>
    <row r="13" spans="1:7" ht="12.75">
      <c r="A13" s="42">
        <v>1997</v>
      </c>
      <c r="B13" s="6">
        <v>45.192</v>
      </c>
      <c r="C13" s="6">
        <v>0</v>
      </c>
      <c r="D13" s="6">
        <v>707.765</v>
      </c>
      <c r="E13" s="6">
        <v>9.919</v>
      </c>
      <c r="F13" s="6">
        <v>0</v>
      </c>
      <c r="G13" s="8">
        <f t="shared" si="0"/>
        <v>762.876</v>
      </c>
    </row>
    <row r="14" spans="1:7" ht="12.75">
      <c r="A14" s="42">
        <v>1998</v>
      </c>
      <c r="B14" s="6">
        <v>87.779</v>
      </c>
      <c r="C14" s="6">
        <v>0</v>
      </c>
      <c r="D14" s="6">
        <v>854.74</v>
      </c>
      <c r="E14" s="6">
        <v>41.837</v>
      </c>
      <c r="F14" s="6">
        <v>0</v>
      </c>
      <c r="G14" s="8">
        <f t="shared" si="0"/>
        <v>984.356</v>
      </c>
    </row>
    <row r="15" spans="1:7" ht="12.75">
      <c r="A15" s="42">
        <v>1999</v>
      </c>
      <c r="B15" s="6">
        <v>53.761</v>
      </c>
      <c r="C15" s="6">
        <v>0</v>
      </c>
      <c r="D15" s="6">
        <v>762.188</v>
      </c>
      <c r="E15" s="6">
        <v>39.728</v>
      </c>
      <c r="F15" s="6">
        <v>0</v>
      </c>
      <c r="G15" s="8">
        <f t="shared" si="0"/>
        <v>855.6769999999999</v>
      </c>
    </row>
    <row r="16" spans="1:7" ht="12.75">
      <c r="A16" s="42">
        <v>2000</v>
      </c>
      <c r="B16" s="6">
        <v>54.291</v>
      </c>
      <c r="C16" s="6">
        <v>0</v>
      </c>
      <c r="D16" s="6">
        <v>532.652</v>
      </c>
      <c r="E16" s="6">
        <v>0</v>
      </c>
      <c r="F16" s="6">
        <v>0</v>
      </c>
      <c r="G16" s="8">
        <f t="shared" si="0"/>
        <v>586.943</v>
      </c>
    </row>
    <row r="17" spans="1:7" ht="12.75">
      <c r="A17" s="42">
        <v>2001</v>
      </c>
      <c r="B17" s="6">
        <v>213.444</v>
      </c>
      <c r="C17" s="6">
        <v>0</v>
      </c>
      <c r="D17" s="6">
        <v>1215.317</v>
      </c>
      <c r="E17" s="6">
        <v>0</v>
      </c>
      <c r="F17" s="6">
        <v>0</v>
      </c>
      <c r="G17" s="8">
        <f t="shared" si="0"/>
        <v>1428.761</v>
      </c>
    </row>
    <row r="18" spans="1:7" ht="12.75">
      <c r="A18" s="42">
        <v>2002</v>
      </c>
      <c r="B18" s="6">
        <v>105.11</v>
      </c>
      <c r="C18" s="6">
        <v>0</v>
      </c>
      <c r="D18" s="6">
        <v>2269.39</v>
      </c>
      <c r="E18" s="6">
        <v>138.467</v>
      </c>
      <c r="F18" s="6">
        <v>0</v>
      </c>
      <c r="G18" s="8">
        <f t="shared" si="0"/>
        <v>2512.967</v>
      </c>
    </row>
    <row r="19" spans="1:7" ht="12.75">
      <c r="A19" s="42">
        <v>2003</v>
      </c>
      <c r="B19" s="6">
        <v>11.293</v>
      </c>
      <c r="C19" s="6">
        <v>0</v>
      </c>
      <c r="D19" s="6">
        <v>2313.553</v>
      </c>
      <c r="E19" s="6">
        <v>418.221</v>
      </c>
      <c r="F19" s="6">
        <v>274.316</v>
      </c>
      <c r="G19" s="8">
        <f t="shared" si="0"/>
        <v>3017.383</v>
      </c>
    </row>
    <row r="20" spans="1:7" ht="12.75">
      <c r="A20" s="42">
        <v>2004</v>
      </c>
      <c r="B20" s="6">
        <v>10.01</v>
      </c>
      <c r="C20" s="6">
        <v>0</v>
      </c>
      <c r="D20" s="6">
        <v>1813.738</v>
      </c>
      <c r="E20" s="6">
        <v>9.141</v>
      </c>
      <c r="F20" s="6">
        <v>92.502</v>
      </c>
      <c r="G20" s="8">
        <f t="shared" si="0"/>
        <v>1925.391</v>
      </c>
    </row>
    <row r="21" spans="1:7" ht="12.75">
      <c r="A21" s="42">
        <v>2005</v>
      </c>
      <c r="B21" s="6">
        <v>24.86</v>
      </c>
      <c r="C21" s="6">
        <v>0</v>
      </c>
      <c r="D21" s="6">
        <v>2646.481</v>
      </c>
      <c r="E21" s="6">
        <v>5.07</v>
      </c>
      <c r="F21" s="6">
        <v>512.885</v>
      </c>
      <c r="G21" s="8">
        <f t="shared" si="0"/>
        <v>3189.2960000000003</v>
      </c>
    </row>
    <row r="22" spans="1:7" ht="12.75">
      <c r="A22" s="42">
        <v>2006</v>
      </c>
      <c r="B22" s="6">
        <v>13.762</v>
      </c>
      <c r="C22" s="6">
        <v>0</v>
      </c>
      <c r="D22" s="6">
        <v>2892.089</v>
      </c>
      <c r="E22" s="6">
        <v>0</v>
      </c>
      <c r="F22" s="6">
        <v>26.568</v>
      </c>
      <c r="G22" s="8">
        <f t="shared" si="0"/>
        <v>2932.4190000000003</v>
      </c>
    </row>
    <row r="23" spans="1:7" ht="12.75">
      <c r="A23" s="42">
        <v>2007</v>
      </c>
      <c r="B23" s="6">
        <v>0</v>
      </c>
      <c r="C23" s="6">
        <v>0</v>
      </c>
      <c r="D23" s="6">
        <f>+'[3]lineas 2007 2008 $c.año'!$M$19</f>
        <v>4440.900253000001</v>
      </c>
      <c r="E23" s="6">
        <f>+'[3]lineas 2007 2008 $c.año'!$M$18</f>
        <v>300.55</v>
      </c>
      <c r="F23" s="6">
        <f>+'[3]lineas 2007 2008 $c.año'!$M$21</f>
        <v>296.461745</v>
      </c>
      <c r="G23" s="8">
        <f t="shared" si="0"/>
        <v>5037.9119980000005</v>
      </c>
    </row>
    <row r="24" spans="1:7" ht="13.5" thickBot="1">
      <c r="A24" s="43">
        <v>2008</v>
      </c>
      <c r="B24" s="19">
        <v>0</v>
      </c>
      <c r="C24" s="19">
        <v>0</v>
      </c>
      <c r="D24" s="19">
        <f>+'[3]lineas 2007 2008 $c.año'!$M$6</f>
        <v>4283.13329</v>
      </c>
      <c r="E24" s="19">
        <f>+'[3]lineas 2007 2008 $c.año'!$M$5</f>
        <v>153.285</v>
      </c>
      <c r="F24" s="19">
        <f>+'[3]lineas 2007 2008 $c.año'!$M$8</f>
        <v>71.589</v>
      </c>
      <c r="G24" s="8">
        <f t="shared" si="0"/>
        <v>4508.00729</v>
      </c>
    </row>
    <row r="25" spans="1:7" ht="20.25" customHeight="1" thickBot="1" thickTop="1">
      <c r="A25" s="16" t="s">
        <v>7</v>
      </c>
      <c r="B25" s="20">
        <f aca="true" t="shared" si="1" ref="B25:G25">SUM(B6:B24)</f>
        <v>1085.4049999999995</v>
      </c>
      <c r="C25" s="20">
        <f t="shared" si="1"/>
        <v>177.007</v>
      </c>
      <c r="D25" s="20">
        <f t="shared" si="1"/>
        <v>26607.047543</v>
      </c>
      <c r="E25" s="20">
        <f t="shared" si="1"/>
        <v>1116.218</v>
      </c>
      <c r="F25" s="20">
        <f t="shared" si="1"/>
        <v>1274.321745</v>
      </c>
      <c r="G25" s="34">
        <f t="shared" si="1"/>
        <v>30259.999288</v>
      </c>
    </row>
    <row r="26" spans="1:7" ht="12.75">
      <c r="A26" s="87"/>
      <c r="B26" s="87"/>
      <c r="C26" s="87"/>
      <c r="D26" s="87"/>
      <c r="E26" s="87"/>
      <c r="F26" s="87"/>
      <c r="G26" s="87"/>
    </row>
    <row r="27" spans="1:8" ht="12.75" customHeight="1">
      <c r="A27" s="77" t="s">
        <v>27</v>
      </c>
      <c r="B27" s="77"/>
      <c r="C27" s="77"/>
      <c r="D27" s="77"/>
      <c r="E27" s="77"/>
      <c r="F27" s="77"/>
      <c r="G27" s="77"/>
      <c r="H27" s="77"/>
    </row>
    <row r="28" spans="1:8" ht="12.75" customHeight="1">
      <c r="A28" s="60"/>
      <c r="B28" s="60"/>
      <c r="C28" s="60"/>
      <c r="D28" s="60"/>
      <c r="E28" s="60"/>
      <c r="F28" s="60"/>
      <c r="G28" s="60"/>
      <c r="H28" s="60"/>
    </row>
    <row r="29" spans="1:8" ht="33.75" customHeight="1">
      <c r="A29" s="99" t="s">
        <v>28</v>
      </c>
      <c r="B29" s="99"/>
      <c r="C29" s="99"/>
      <c r="D29" s="99"/>
      <c r="E29" s="99"/>
      <c r="F29" s="99"/>
      <c r="G29" s="99"/>
      <c r="H29" s="99"/>
    </row>
    <row r="30" spans="1:8" ht="12.75">
      <c r="A30" s="79" t="s">
        <v>29</v>
      </c>
      <c r="B30" s="79"/>
      <c r="C30" s="79"/>
      <c r="D30" s="79"/>
      <c r="E30" s="79"/>
      <c r="F30" s="79"/>
      <c r="G30" s="79"/>
      <c r="H30" s="79"/>
    </row>
    <row r="31" spans="1:8" ht="12.75">
      <c r="A31" s="79"/>
      <c r="B31" s="79"/>
      <c r="C31" s="79"/>
      <c r="D31" s="79"/>
      <c r="E31" s="79"/>
      <c r="F31" s="79"/>
      <c r="G31" s="79"/>
      <c r="H31" s="79"/>
    </row>
    <row r="32" spans="1:8" ht="12.75">
      <c r="A32" s="79"/>
      <c r="B32" s="79"/>
      <c r="C32" s="79"/>
      <c r="D32" s="79"/>
      <c r="E32" s="79"/>
      <c r="F32" s="79"/>
      <c r="G32" s="79"/>
      <c r="H32" s="79"/>
    </row>
    <row r="33" spans="1:8" ht="12.75">
      <c r="A33" s="79"/>
      <c r="B33" s="79"/>
      <c r="C33" s="79"/>
      <c r="D33" s="79"/>
      <c r="E33" s="79"/>
      <c r="F33" s="79"/>
      <c r="G33" s="79"/>
      <c r="H33" s="79"/>
    </row>
    <row r="34" spans="1:8" ht="12.75">
      <c r="A34" s="79"/>
      <c r="B34" s="79"/>
      <c r="C34" s="79"/>
      <c r="D34" s="79"/>
      <c r="E34" s="79"/>
      <c r="F34" s="79"/>
      <c r="G34" s="79"/>
      <c r="H34" s="79"/>
    </row>
    <row r="35" spans="1:8" ht="12.75">
      <c r="A35" s="79"/>
      <c r="B35" s="79"/>
      <c r="C35" s="79"/>
      <c r="D35" s="79"/>
      <c r="E35" s="79"/>
      <c r="F35" s="79"/>
      <c r="G35" s="79"/>
      <c r="H35" s="79"/>
    </row>
    <row r="36" spans="1:8" ht="12.75">
      <c r="A36" s="79"/>
      <c r="B36" s="79"/>
      <c r="C36" s="79"/>
      <c r="D36" s="79"/>
      <c r="E36" s="79"/>
      <c r="F36" s="79"/>
      <c r="G36" s="79"/>
      <c r="H36" s="79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</sheetData>
  <mergeCells count="14">
    <mergeCell ref="A30:H36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26:G26"/>
    <mergeCell ref="A27:H27"/>
    <mergeCell ref="A29:H2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zoomScale="75" zoomScaleNormal="75" workbookViewId="0" topLeftCell="A1">
      <selection activeCell="A29" sqref="A29:H29"/>
    </sheetView>
  </sheetViews>
  <sheetFormatPr defaultColWidth="11.421875" defaultRowHeight="12.75"/>
  <cols>
    <col min="2" max="8" width="19.28125" style="0" customWidth="1"/>
  </cols>
  <sheetData>
    <row r="1" spans="1:7" ht="12.75">
      <c r="A1" s="90" t="s">
        <v>8</v>
      </c>
      <c r="B1" s="91"/>
      <c r="C1" s="91"/>
      <c r="D1" s="91"/>
      <c r="E1" s="91"/>
      <c r="F1" s="91"/>
      <c r="G1" s="73"/>
    </row>
    <row r="2" spans="1:7" ht="12.75">
      <c r="A2" s="101" t="s">
        <v>21</v>
      </c>
      <c r="B2" s="102"/>
      <c r="C2" s="102"/>
      <c r="D2" s="102"/>
      <c r="E2" s="102"/>
      <c r="F2" s="102"/>
      <c r="G2" s="103"/>
    </row>
    <row r="3" spans="1:7" ht="13.5" thickBot="1">
      <c r="A3" s="104"/>
      <c r="B3" s="84"/>
      <c r="C3" s="84"/>
      <c r="D3" s="84"/>
      <c r="E3" s="84"/>
      <c r="F3" s="84"/>
      <c r="G3" s="105"/>
    </row>
    <row r="4" spans="1:7" ht="12.75">
      <c r="A4" s="88"/>
      <c r="B4" s="80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85" t="s">
        <v>7</v>
      </c>
    </row>
    <row r="5" spans="1:7" ht="13.5" thickBot="1">
      <c r="A5" s="106"/>
      <c r="B5" s="107"/>
      <c r="C5" s="107"/>
      <c r="D5" s="107"/>
      <c r="E5" s="107"/>
      <c r="F5" s="107"/>
      <c r="G5" s="100"/>
    </row>
    <row r="6" spans="1:7" ht="13.5" thickTop="1">
      <c r="A6" s="41">
        <v>1990</v>
      </c>
      <c r="B6" s="5">
        <v>0.152</v>
      </c>
      <c r="C6" s="5">
        <v>0</v>
      </c>
      <c r="D6" s="5">
        <v>182.749</v>
      </c>
      <c r="E6" s="5">
        <v>0</v>
      </c>
      <c r="F6" s="5">
        <v>0</v>
      </c>
      <c r="G6" s="7">
        <f aca="true" t="shared" si="0" ref="G6:G24">SUM(B6:F6)</f>
        <v>182.90099999999998</v>
      </c>
    </row>
    <row r="7" spans="1:7" ht="12.75">
      <c r="A7" s="42">
        <v>1991</v>
      </c>
      <c r="B7" s="6">
        <v>80.169</v>
      </c>
      <c r="C7" s="6">
        <v>0</v>
      </c>
      <c r="D7" s="6">
        <v>148.651</v>
      </c>
      <c r="E7" s="6">
        <v>0</v>
      </c>
      <c r="F7" s="6">
        <v>0</v>
      </c>
      <c r="G7" s="8">
        <f t="shared" si="0"/>
        <v>228.82</v>
      </c>
    </row>
    <row r="8" spans="1:7" ht="12.75">
      <c r="A8" s="42">
        <v>1992</v>
      </c>
      <c r="B8" s="6">
        <v>176.192</v>
      </c>
      <c r="C8" s="6">
        <v>0</v>
      </c>
      <c r="D8" s="6">
        <v>298.261</v>
      </c>
      <c r="E8" s="6">
        <v>0</v>
      </c>
      <c r="F8" s="6">
        <v>0</v>
      </c>
      <c r="G8" s="8">
        <f t="shared" si="0"/>
        <v>474.45300000000003</v>
      </c>
    </row>
    <row r="9" spans="1:7" ht="12.75">
      <c r="A9" s="42">
        <v>1993</v>
      </c>
      <c r="B9" s="6">
        <v>196.487</v>
      </c>
      <c r="C9" s="6">
        <v>0</v>
      </c>
      <c r="D9" s="6">
        <v>483.839</v>
      </c>
      <c r="E9" s="6">
        <v>0</v>
      </c>
      <c r="F9" s="6">
        <v>0</v>
      </c>
      <c r="G9" s="8">
        <f t="shared" si="0"/>
        <v>680.326</v>
      </c>
    </row>
    <row r="10" spans="1:7" ht="12.75">
      <c r="A10" s="42">
        <v>1994</v>
      </c>
      <c r="B10" s="6">
        <v>222.63</v>
      </c>
      <c r="C10" s="6">
        <v>0</v>
      </c>
      <c r="D10" s="6">
        <v>671.024</v>
      </c>
      <c r="E10" s="6">
        <v>0</v>
      </c>
      <c r="F10" s="6">
        <v>0</v>
      </c>
      <c r="G10" s="8">
        <f t="shared" si="0"/>
        <v>893.654</v>
      </c>
    </row>
    <row r="11" spans="1:7" ht="12.75">
      <c r="A11" s="42">
        <v>1995</v>
      </c>
      <c r="B11" s="6">
        <v>106.522</v>
      </c>
      <c r="C11" s="6">
        <v>8.328</v>
      </c>
      <c r="D11" s="6">
        <v>653.817</v>
      </c>
      <c r="E11" s="6">
        <v>79.399</v>
      </c>
      <c r="F11" s="6">
        <v>0</v>
      </c>
      <c r="G11" s="8">
        <f t="shared" si="0"/>
        <v>848.066</v>
      </c>
    </row>
    <row r="12" spans="1:7" ht="12.75">
      <c r="A12" s="42">
        <v>1996</v>
      </c>
      <c r="B12" s="6">
        <v>96.599</v>
      </c>
      <c r="C12" s="6">
        <v>96.296</v>
      </c>
      <c r="D12" s="6">
        <v>1304.104</v>
      </c>
      <c r="E12" s="6">
        <v>110</v>
      </c>
      <c r="F12" s="6">
        <v>0</v>
      </c>
      <c r="G12" s="8">
        <f t="shared" si="0"/>
        <v>1606.999</v>
      </c>
    </row>
    <row r="13" spans="1:7" ht="12.75">
      <c r="A13" s="42">
        <v>1997</v>
      </c>
      <c r="B13" s="6">
        <v>98.548</v>
      </c>
      <c r="C13" s="6">
        <v>119.5</v>
      </c>
      <c r="D13" s="6">
        <v>1737.513</v>
      </c>
      <c r="E13" s="6">
        <v>413.294</v>
      </c>
      <c r="F13" s="6">
        <v>0</v>
      </c>
      <c r="G13" s="8">
        <f t="shared" si="0"/>
        <v>2368.855</v>
      </c>
    </row>
    <row r="14" spans="1:7" ht="12.75">
      <c r="A14" s="42">
        <v>1998</v>
      </c>
      <c r="B14" s="6">
        <v>356.986</v>
      </c>
      <c r="C14" s="6">
        <v>82.007</v>
      </c>
      <c r="D14" s="6">
        <v>2003.002</v>
      </c>
      <c r="E14" s="6">
        <v>199.906</v>
      </c>
      <c r="F14" s="6">
        <v>0</v>
      </c>
      <c r="G14" s="8">
        <f t="shared" si="0"/>
        <v>2641.901</v>
      </c>
    </row>
    <row r="15" spans="1:7" ht="12.75">
      <c r="A15" s="42">
        <v>1999</v>
      </c>
      <c r="B15" s="6">
        <v>36.963</v>
      </c>
      <c r="C15" s="6">
        <v>28.353</v>
      </c>
      <c r="D15" s="6">
        <v>1867.319</v>
      </c>
      <c r="E15" s="6">
        <v>671.827</v>
      </c>
      <c r="F15" s="6">
        <v>0</v>
      </c>
      <c r="G15" s="8">
        <f t="shared" si="0"/>
        <v>2604.462</v>
      </c>
    </row>
    <row r="16" spans="1:7" ht="12.75">
      <c r="A16" s="42">
        <v>2000</v>
      </c>
      <c r="B16" s="6">
        <v>106.185</v>
      </c>
      <c r="C16" s="6">
        <v>0</v>
      </c>
      <c r="D16" s="6">
        <v>1465.694</v>
      </c>
      <c r="E16" s="6">
        <v>1289.552</v>
      </c>
      <c r="F16" s="6">
        <v>0</v>
      </c>
      <c r="G16" s="8">
        <f t="shared" si="0"/>
        <v>2861.4309999999996</v>
      </c>
    </row>
    <row r="17" spans="1:7" ht="12.75">
      <c r="A17" s="42">
        <v>2001</v>
      </c>
      <c r="B17" s="6">
        <v>178.016</v>
      </c>
      <c r="C17" s="6">
        <v>152.584</v>
      </c>
      <c r="D17" s="6">
        <v>1045.013</v>
      </c>
      <c r="E17" s="6">
        <v>671.25</v>
      </c>
      <c r="F17" s="6">
        <v>0</v>
      </c>
      <c r="G17" s="8">
        <f t="shared" si="0"/>
        <v>2046.8629999999998</v>
      </c>
    </row>
    <row r="18" spans="1:7" ht="12.75">
      <c r="A18" s="42">
        <v>2002</v>
      </c>
      <c r="B18" s="6">
        <v>95.086</v>
      </c>
      <c r="C18" s="6">
        <v>53.771</v>
      </c>
      <c r="D18" s="6">
        <v>1443.793</v>
      </c>
      <c r="E18" s="6">
        <v>1110.305</v>
      </c>
      <c r="F18" s="6">
        <v>0</v>
      </c>
      <c r="G18" s="8">
        <f t="shared" si="0"/>
        <v>2702.955</v>
      </c>
    </row>
    <row r="19" spans="1:7" ht="12.75">
      <c r="A19" s="42">
        <v>2003</v>
      </c>
      <c r="B19" s="6">
        <v>44.91</v>
      </c>
      <c r="C19" s="6">
        <v>0</v>
      </c>
      <c r="D19" s="6">
        <v>1084.013</v>
      </c>
      <c r="E19" s="6">
        <v>471.291</v>
      </c>
      <c r="F19" s="6">
        <v>13.533</v>
      </c>
      <c r="G19" s="8">
        <f t="shared" si="0"/>
        <v>1613.7469999999998</v>
      </c>
    </row>
    <row r="20" spans="1:7" ht="12.75">
      <c r="A20" s="42">
        <v>2004</v>
      </c>
      <c r="B20" s="6">
        <v>15.157</v>
      </c>
      <c r="C20" s="6">
        <v>0</v>
      </c>
      <c r="D20" s="6">
        <v>1167.665</v>
      </c>
      <c r="E20" s="6">
        <v>435.95</v>
      </c>
      <c r="F20" s="6">
        <v>397.751</v>
      </c>
      <c r="G20" s="8">
        <f t="shared" si="0"/>
        <v>2016.523</v>
      </c>
    </row>
    <row r="21" spans="1:7" ht="12.75">
      <c r="A21" s="42">
        <v>2005</v>
      </c>
      <c r="B21" s="6">
        <v>24.487</v>
      </c>
      <c r="C21" s="6">
        <v>0</v>
      </c>
      <c r="D21" s="6">
        <v>1544.358</v>
      </c>
      <c r="E21" s="6">
        <v>501.322</v>
      </c>
      <c r="F21" s="6">
        <v>110.897</v>
      </c>
      <c r="G21" s="8">
        <f t="shared" si="0"/>
        <v>2181.064</v>
      </c>
    </row>
    <row r="22" spans="1:7" ht="12.75">
      <c r="A22" s="42">
        <v>2006</v>
      </c>
      <c r="B22" s="6">
        <v>23.045</v>
      </c>
      <c r="C22" s="6">
        <v>0</v>
      </c>
      <c r="D22" s="6">
        <v>1150.197</v>
      </c>
      <c r="E22" s="6">
        <v>1810.064</v>
      </c>
      <c r="F22" s="6">
        <v>51.94</v>
      </c>
      <c r="G22" s="8">
        <f t="shared" si="0"/>
        <v>3035.246</v>
      </c>
    </row>
    <row r="23" spans="1:7" ht="12.75">
      <c r="A23" s="42">
        <v>2007</v>
      </c>
      <c r="B23" s="6">
        <f>+'[3]lineas 2007 2008 $c.año'!$N$20</f>
        <v>44.733</v>
      </c>
      <c r="C23" s="6">
        <v>0</v>
      </c>
      <c r="D23" s="6">
        <f>+'[3]lineas 2007 2008 $c.año'!$N$19</f>
        <v>2231.906598</v>
      </c>
      <c r="E23" s="6">
        <f>+'[3]lineas 2007 2008 $c.año'!$N$18</f>
        <v>2834.8036100000004</v>
      </c>
      <c r="F23" s="6">
        <f>+'[3]lineas 2007 2008 $c.año'!$N$21</f>
        <v>89.937814</v>
      </c>
      <c r="G23" s="8">
        <f t="shared" si="0"/>
        <v>5201.3810220000005</v>
      </c>
    </row>
    <row r="24" spans="1:7" ht="13.5" thickBot="1">
      <c r="A24" s="43">
        <v>2008</v>
      </c>
      <c r="B24" s="19">
        <v>25.1</v>
      </c>
      <c r="C24" s="19">
        <v>0</v>
      </c>
      <c r="D24" s="19">
        <f>+'[3]lineas 2007 2008 $c.año'!$N$6</f>
        <v>1153.512666</v>
      </c>
      <c r="E24" s="19">
        <f>+'[3]lineas 2007 2008 $c.año'!$N$5</f>
        <v>3869.054</v>
      </c>
      <c r="F24" s="19">
        <f>+'[3]lineas 2007 2008 $c.año'!$N$8</f>
        <v>13.363</v>
      </c>
      <c r="G24" s="8">
        <f t="shared" si="0"/>
        <v>5061.029666</v>
      </c>
    </row>
    <row r="25" spans="1:7" ht="19.5" customHeight="1" thickBot="1" thickTop="1">
      <c r="A25" s="16" t="s">
        <v>7</v>
      </c>
      <c r="B25" s="20">
        <f aca="true" t="shared" si="1" ref="B25:G25">SUM(B6:B24)</f>
        <v>1927.967</v>
      </c>
      <c r="C25" s="20">
        <f t="shared" si="1"/>
        <v>540.839</v>
      </c>
      <c r="D25" s="20">
        <f t="shared" si="1"/>
        <v>21636.431264</v>
      </c>
      <c r="E25" s="20">
        <f t="shared" si="1"/>
        <v>14468.01761</v>
      </c>
      <c r="F25" s="20">
        <f t="shared" si="1"/>
        <v>677.421814</v>
      </c>
      <c r="G25" s="34">
        <f t="shared" si="1"/>
        <v>39250.676688</v>
      </c>
    </row>
    <row r="26" spans="1:7" ht="12.75">
      <c r="A26" s="87"/>
      <c r="B26" s="87"/>
      <c r="C26" s="87"/>
      <c r="D26" s="87"/>
      <c r="E26" s="87"/>
      <c r="F26" s="87"/>
      <c r="G26" s="87"/>
    </row>
    <row r="27" spans="1:8" ht="12.75" customHeight="1">
      <c r="A27" s="77" t="s">
        <v>27</v>
      </c>
      <c r="B27" s="77"/>
      <c r="C27" s="77"/>
      <c r="D27" s="77"/>
      <c r="E27" s="77"/>
      <c r="F27" s="77"/>
      <c r="G27" s="77"/>
      <c r="H27" s="77"/>
    </row>
    <row r="28" spans="1:8" ht="12.75" customHeight="1">
      <c r="A28" s="60"/>
      <c r="B28" s="60"/>
      <c r="C28" s="60"/>
      <c r="D28" s="60"/>
      <c r="E28" s="60"/>
      <c r="F28" s="60"/>
      <c r="G28" s="60"/>
      <c r="H28" s="60"/>
    </row>
    <row r="29" spans="1:8" ht="30.75" customHeight="1">
      <c r="A29" s="99" t="s">
        <v>28</v>
      </c>
      <c r="B29" s="99"/>
      <c r="C29" s="99"/>
      <c r="D29" s="99"/>
      <c r="E29" s="99"/>
      <c r="F29" s="99"/>
      <c r="G29" s="99"/>
      <c r="H29" s="99"/>
    </row>
    <row r="30" spans="1:8" ht="12.75">
      <c r="A30" s="79" t="s">
        <v>29</v>
      </c>
      <c r="B30" s="79"/>
      <c r="C30" s="79"/>
      <c r="D30" s="79"/>
      <c r="E30" s="79"/>
      <c r="F30" s="79"/>
      <c r="G30" s="79"/>
      <c r="H30" s="79"/>
    </row>
    <row r="31" spans="1:8" ht="12.75">
      <c r="A31" s="79"/>
      <c r="B31" s="79"/>
      <c r="C31" s="79"/>
      <c r="D31" s="79"/>
      <c r="E31" s="79"/>
      <c r="F31" s="79"/>
      <c r="G31" s="79"/>
      <c r="H31" s="79"/>
    </row>
    <row r="32" spans="1:8" ht="12.75">
      <c r="A32" s="79"/>
      <c r="B32" s="79"/>
      <c r="C32" s="79"/>
      <c r="D32" s="79"/>
      <c r="E32" s="79"/>
      <c r="F32" s="79"/>
      <c r="G32" s="79"/>
      <c r="H32" s="79"/>
    </row>
    <row r="33" spans="1:8" ht="12.75">
      <c r="A33" s="79"/>
      <c r="B33" s="79"/>
      <c r="C33" s="79"/>
      <c r="D33" s="79"/>
      <c r="E33" s="79"/>
      <c r="F33" s="79"/>
      <c r="G33" s="79"/>
      <c r="H33" s="79"/>
    </row>
    <row r="34" spans="1:8" ht="12.75">
      <c r="A34" s="79"/>
      <c r="B34" s="79"/>
      <c r="C34" s="79"/>
      <c r="D34" s="79"/>
      <c r="E34" s="79"/>
      <c r="F34" s="79"/>
      <c r="G34" s="79"/>
      <c r="H34" s="79"/>
    </row>
    <row r="35" spans="1:8" ht="12.75">
      <c r="A35" s="79"/>
      <c r="B35" s="79"/>
      <c r="C35" s="79"/>
      <c r="D35" s="79"/>
      <c r="E35" s="79"/>
      <c r="F35" s="79"/>
      <c r="G35" s="79"/>
      <c r="H35" s="79"/>
    </row>
    <row r="36" spans="1:8" ht="12.75">
      <c r="A36" s="79"/>
      <c r="B36" s="79"/>
      <c r="C36" s="79"/>
      <c r="D36" s="79"/>
      <c r="E36" s="79"/>
      <c r="F36" s="79"/>
      <c r="G36" s="79"/>
      <c r="H36" s="79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</sheetData>
  <mergeCells count="14">
    <mergeCell ref="A30:H36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26:G26"/>
    <mergeCell ref="A27:H27"/>
    <mergeCell ref="A29:H2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0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0" sqref="A30:H36"/>
    </sheetView>
  </sheetViews>
  <sheetFormatPr defaultColWidth="11.421875" defaultRowHeight="12.75"/>
  <cols>
    <col min="2" max="9" width="19.28125" style="0" customWidth="1"/>
  </cols>
  <sheetData>
    <row r="1" spans="1:8" ht="12.75">
      <c r="A1" s="78" t="s">
        <v>8</v>
      </c>
      <c r="B1" s="78"/>
      <c r="C1" s="78"/>
      <c r="D1" s="78"/>
      <c r="E1" s="78"/>
      <c r="F1" s="78"/>
      <c r="G1" s="78"/>
      <c r="H1" s="78"/>
    </row>
    <row r="2" spans="1:8" ht="12.75">
      <c r="A2" s="114" t="s">
        <v>22</v>
      </c>
      <c r="B2" s="114"/>
      <c r="C2" s="114"/>
      <c r="D2" s="114"/>
      <c r="E2" s="114"/>
      <c r="F2" s="114"/>
      <c r="G2" s="114"/>
      <c r="H2" s="114"/>
    </row>
    <row r="3" spans="1:8" ht="13.5" thickBot="1">
      <c r="A3" s="84"/>
      <c r="B3" s="84"/>
      <c r="C3" s="84"/>
      <c r="D3" s="84"/>
      <c r="E3" s="84"/>
      <c r="F3" s="84"/>
      <c r="G3" s="84"/>
      <c r="H3" s="84"/>
    </row>
    <row r="4" spans="1:8" ht="12.75">
      <c r="A4" s="88"/>
      <c r="B4" s="80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11" t="s">
        <v>9</v>
      </c>
      <c r="H4" s="85" t="s">
        <v>7</v>
      </c>
    </row>
    <row r="5" spans="1:8" ht="13.5" thickBot="1">
      <c r="A5" s="106"/>
      <c r="B5" s="107"/>
      <c r="C5" s="107"/>
      <c r="D5" s="107"/>
      <c r="E5" s="107"/>
      <c r="F5" s="107"/>
      <c r="G5" s="18" t="s">
        <v>10</v>
      </c>
      <c r="H5" s="100"/>
    </row>
    <row r="6" spans="1:8" ht="13.5" thickTop="1">
      <c r="A6" s="41">
        <v>1990</v>
      </c>
      <c r="B6" s="5">
        <v>0.409</v>
      </c>
      <c r="C6" s="5">
        <v>0</v>
      </c>
      <c r="D6" s="5">
        <v>1247.604</v>
      </c>
      <c r="E6" s="5">
        <v>1583.53</v>
      </c>
      <c r="F6" s="5">
        <v>0</v>
      </c>
      <c r="G6" s="5">
        <v>0</v>
      </c>
      <c r="H6" s="7">
        <f>SUM(B6:G6)</f>
        <v>2831.543</v>
      </c>
    </row>
    <row r="7" spans="1:8" ht="12.75">
      <c r="A7" s="42">
        <v>1991</v>
      </c>
      <c r="B7" s="6">
        <v>73.422</v>
      </c>
      <c r="C7" s="6">
        <v>0</v>
      </c>
      <c r="D7" s="6">
        <v>2615.038</v>
      </c>
      <c r="E7" s="6">
        <v>1935.726</v>
      </c>
      <c r="F7" s="6">
        <v>0</v>
      </c>
      <c r="G7" s="6">
        <v>0</v>
      </c>
      <c r="H7" s="8">
        <f aca="true" t="shared" si="0" ref="H7:H24">SUM(B7:G7)</f>
        <v>4624.186</v>
      </c>
    </row>
    <row r="8" spans="1:8" ht="12.75">
      <c r="A8" s="42">
        <v>1992</v>
      </c>
      <c r="B8" s="6">
        <v>95.092</v>
      </c>
      <c r="C8" s="6">
        <v>353.6</v>
      </c>
      <c r="D8" s="6">
        <v>5617.326</v>
      </c>
      <c r="E8" s="6">
        <v>2988.498</v>
      </c>
      <c r="F8" s="6">
        <v>0</v>
      </c>
      <c r="G8" s="6">
        <v>0</v>
      </c>
      <c r="H8" s="8">
        <f t="shared" si="0"/>
        <v>9054.516</v>
      </c>
    </row>
    <row r="9" spans="1:8" ht="12.75">
      <c r="A9" s="42">
        <v>1993</v>
      </c>
      <c r="B9" s="6">
        <v>171.497</v>
      </c>
      <c r="C9" s="6">
        <v>1351.468</v>
      </c>
      <c r="D9" s="6">
        <v>6776.645</v>
      </c>
      <c r="E9" s="6">
        <v>4237.885</v>
      </c>
      <c r="F9" s="6">
        <v>0</v>
      </c>
      <c r="G9" s="6">
        <v>0</v>
      </c>
      <c r="H9" s="8">
        <f t="shared" si="0"/>
        <v>12537.495</v>
      </c>
    </row>
    <row r="10" spans="1:8" ht="12.75">
      <c r="A10" s="42">
        <v>1994</v>
      </c>
      <c r="B10" s="6">
        <v>117.55</v>
      </c>
      <c r="C10" s="6">
        <v>1439.032</v>
      </c>
      <c r="D10" s="6">
        <v>10155.617</v>
      </c>
      <c r="E10" s="6">
        <v>5119.993</v>
      </c>
      <c r="F10" s="6">
        <v>0</v>
      </c>
      <c r="G10" s="6">
        <v>0</v>
      </c>
      <c r="H10" s="8">
        <f t="shared" si="0"/>
        <v>16832.192000000003</v>
      </c>
    </row>
    <row r="11" spans="1:8" ht="12.75">
      <c r="A11" s="42">
        <v>1995</v>
      </c>
      <c r="B11" s="6">
        <v>473.604</v>
      </c>
      <c r="C11" s="6">
        <v>1905.408</v>
      </c>
      <c r="D11" s="6">
        <v>9284.614</v>
      </c>
      <c r="E11" s="6">
        <v>5081.997</v>
      </c>
      <c r="F11" s="6">
        <v>0</v>
      </c>
      <c r="G11" s="6">
        <v>0</v>
      </c>
      <c r="H11" s="8">
        <f t="shared" si="0"/>
        <v>16745.623</v>
      </c>
    </row>
    <row r="12" spans="1:8" ht="12.75">
      <c r="A12" s="42">
        <v>1996</v>
      </c>
      <c r="B12" s="6">
        <v>893.786</v>
      </c>
      <c r="C12" s="6">
        <v>985.076</v>
      </c>
      <c r="D12" s="6">
        <v>17528.304</v>
      </c>
      <c r="E12" s="6">
        <v>7120.898</v>
      </c>
      <c r="F12" s="6">
        <v>0</v>
      </c>
      <c r="G12" s="6">
        <v>0</v>
      </c>
      <c r="H12" s="8">
        <f t="shared" si="0"/>
        <v>26528.064000000002</v>
      </c>
    </row>
    <row r="13" spans="1:8" ht="12.75">
      <c r="A13" s="42">
        <v>1997</v>
      </c>
      <c r="B13" s="6">
        <v>1584.87</v>
      </c>
      <c r="C13" s="6">
        <v>850.493</v>
      </c>
      <c r="D13" s="6">
        <v>14378.822</v>
      </c>
      <c r="E13" s="6">
        <v>6159.221</v>
      </c>
      <c r="F13" s="6">
        <v>0</v>
      </c>
      <c r="G13" s="6">
        <v>0</v>
      </c>
      <c r="H13" s="8">
        <f t="shared" si="0"/>
        <v>22973.406000000003</v>
      </c>
    </row>
    <row r="14" spans="1:8" ht="12.75">
      <c r="A14" s="42">
        <v>1998</v>
      </c>
      <c r="B14" s="6">
        <v>1600.927</v>
      </c>
      <c r="C14" s="6">
        <v>738.613</v>
      </c>
      <c r="D14" s="6">
        <v>13684.94</v>
      </c>
      <c r="E14" s="6">
        <v>5459.713</v>
      </c>
      <c r="F14" s="6">
        <v>0</v>
      </c>
      <c r="G14" s="6">
        <v>0</v>
      </c>
      <c r="H14" s="8">
        <f t="shared" si="0"/>
        <v>21484.193</v>
      </c>
    </row>
    <row r="15" spans="1:8" ht="12.75">
      <c r="A15" s="42">
        <v>1999</v>
      </c>
      <c r="B15" s="6">
        <v>1715.52</v>
      </c>
      <c r="C15" s="6">
        <v>504.379</v>
      </c>
      <c r="D15" s="6">
        <v>7149.041</v>
      </c>
      <c r="E15" s="6">
        <v>5227.789</v>
      </c>
      <c r="F15" s="6">
        <v>0</v>
      </c>
      <c r="G15" s="6">
        <v>0</v>
      </c>
      <c r="H15" s="8">
        <f t="shared" si="0"/>
        <v>14596.729</v>
      </c>
    </row>
    <row r="16" spans="1:8" ht="12.75">
      <c r="A16" s="42">
        <v>2000</v>
      </c>
      <c r="B16" s="6">
        <v>566.776</v>
      </c>
      <c r="C16" s="6">
        <v>267.116</v>
      </c>
      <c r="D16" s="6">
        <v>7149.147</v>
      </c>
      <c r="E16" s="6">
        <v>2180.387</v>
      </c>
      <c r="F16" s="6">
        <v>0</v>
      </c>
      <c r="G16" s="6">
        <v>0</v>
      </c>
      <c r="H16" s="8">
        <f t="shared" si="0"/>
        <v>10163.426</v>
      </c>
    </row>
    <row r="17" spans="1:8" ht="12.75">
      <c r="A17" s="42">
        <v>2001</v>
      </c>
      <c r="B17" s="6">
        <v>1386.069</v>
      </c>
      <c r="C17" s="6">
        <v>187.392</v>
      </c>
      <c r="D17" s="6">
        <v>7269.582</v>
      </c>
      <c r="E17" s="6">
        <v>1084.464</v>
      </c>
      <c r="F17" s="6">
        <v>0</v>
      </c>
      <c r="G17" s="6">
        <v>0</v>
      </c>
      <c r="H17" s="8">
        <f t="shared" si="0"/>
        <v>9927.507</v>
      </c>
    </row>
    <row r="18" spans="1:8" ht="12.75">
      <c r="A18" s="42">
        <v>2002</v>
      </c>
      <c r="B18" s="6">
        <v>193.065</v>
      </c>
      <c r="C18" s="6">
        <v>79.765</v>
      </c>
      <c r="D18" s="6">
        <v>6461.69</v>
      </c>
      <c r="E18" s="6">
        <v>560.923</v>
      </c>
      <c r="F18" s="6">
        <v>0</v>
      </c>
      <c r="G18" s="6">
        <v>0</v>
      </c>
      <c r="H18" s="8">
        <f t="shared" si="0"/>
        <v>7295.442999999999</v>
      </c>
    </row>
    <row r="19" spans="1:8" ht="12.75">
      <c r="A19" s="42">
        <v>2003</v>
      </c>
      <c r="B19" s="6">
        <v>200.256</v>
      </c>
      <c r="C19" s="6">
        <v>107.179</v>
      </c>
      <c r="D19" s="6">
        <v>4489.999</v>
      </c>
      <c r="E19" s="6">
        <v>3325.796</v>
      </c>
      <c r="F19" s="6">
        <v>0.319</v>
      </c>
      <c r="G19" s="6">
        <v>0</v>
      </c>
      <c r="H19" s="8">
        <f t="shared" si="0"/>
        <v>8123.549</v>
      </c>
    </row>
    <row r="20" spans="1:8" ht="12.75">
      <c r="A20" s="42">
        <v>2004</v>
      </c>
      <c r="B20" s="6">
        <v>0.136</v>
      </c>
      <c r="C20" s="6">
        <v>0</v>
      </c>
      <c r="D20" s="6">
        <v>2867.478</v>
      </c>
      <c r="E20" s="6">
        <v>19028.898</v>
      </c>
      <c r="F20" s="6">
        <v>187.555</v>
      </c>
      <c r="G20" s="6">
        <v>0</v>
      </c>
      <c r="H20" s="8">
        <f t="shared" si="0"/>
        <v>22084.067000000003</v>
      </c>
    </row>
    <row r="21" spans="1:8" ht="12.75">
      <c r="A21" s="42">
        <v>2005</v>
      </c>
      <c r="B21" s="6">
        <v>102.564</v>
      </c>
      <c r="C21" s="6">
        <v>0</v>
      </c>
      <c r="D21" s="6">
        <v>2349.352</v>
      </c>
      <c r="E21" s="6">
        <v>18162.796</v>
      </c>
      <c r="F21" s="6">
        <v>665.57</v>
      </c>
      <c r="G21" s="6">
        <f>+'[3]PROYECTOS REGIONES 2003-2008'!$J$19/1000</f>
        <v>332.581</v>
      </c>
      <c r="H21" s="8">
        <f t="shared" si="0"/>
        <v>21612.862999999998</v>
      </c>
    </row>
    <row r="22" spans="1:8" ht="12.75">
      <c r="A22" s="42">
        <v>2006</v>
      </c>
      <c r="B22" s="6">
        <v>0</v>
      </c>
      <c r="C22" s="6">
        <v>0</v>
      </c>
      <c r="D22" s="6">
        <v>2976.994</v>
      </c>
      <c r="E22" s="6">
        <v>22320.661</v>
      </c>
      <c r="F22" s="6">
        <v>26.302</v>
      </c>
      <c r="G22" s="6">
        <f>+'[3]PROYECTOS REGIONES 2003-2008'!$J$26/1000</f>
        <v>4150.922837</v>
      </c>
      <c r="H22" s="8">
        <f t="shared" si="0"/>
        <v>29474.879837</v>
      </c>
    </row>
    <row r="23" spans="1:8" ht="12.75">
      <c r="A23" s="42">
        <v>2007</v>
      </c>
      <c r="B23" s="6">
        <v>0</v>
      </c>
      <c r="C23" s="6">
        <v>0</v>
      </c>
      <c r="D23" s="6">
        <f>+'[3]lineas 2007 2008 $c.año'!$O$19</f>
        <v>4587.885133</v>
      </c>
      <c r="E23" s="6">
        <f>+'[3]lineas 2007 2008 $c.año'!$O$18</f>
        <v>60209.17818699998</v>
      </c>
      <c r="F23" s="6">
        <f>+'[3]lineas 2007 2008 $c.año'!$O$21</f>
        <v>42.548</v>
      </c>
      <c r="G23" s="6">
        <f>+'[3]PROYECTOS REGIONES 2003-2008'!$J$34/1000</f>
        <v>3304.6936720000003</v>
      </c>
      <c r="H23" s="8">
        <f t="shared" si="0"/>
        <v>68144.30499199999</v>
      </c>
    </row>
    <row r="24" spans="1:8" ht="13.5" thickBot="1">
      <c r="A24" s="43">
        <v>2008</v>
      </c>
      <c r="B24" s="19">
        <v>55.2</v>
      </c>
      <c r="C24" s="19">
        <v>0</v>
      </c>
      <c r="D24" s="19">
        <f>+'[3]lineas 2007 2008 $c.año'!$O$6</f>
        <v>1193.3610370000001</v>
      </c>
      <c r="E24" s="19">
        <f>+'[3]lineas 2007 2008 $c.año'!$O$5</f>
        <v>50755.136</v>
      </c>
      <c r="F24" s="19">
        <f>+'[3]lineas 2007 2008 $c.año'!$O$8</f>
        <v>1103.715</v>
      </c>
      <c r="G24" s="19">
        <f>+'[3]PROYECTOS REGIONES 2003-2008'!$J$45/1000</f>
        <v>1727.374</v>
      </c>
      <c r="H24" s="8">
        <f t="shared" si="0"/>
        <v>54834.786037</v>
      </c>
    </row>
    <row r="25" spans="1:8" ht="20.25" customHeight="1" thickBot="1" thickTop="1">
      <c r="A25" s="68" t="s">
        <v>7</v>
      </c>
      <c r="B25" s="20">
        <f>SUM(B6:B24)</f>
        <v>9230.743</v>
      </c>
      <c r="C25" s="20">
        <f aca="true" t="shared" si="1" ref="C25:H25">SUM(C6:C24)</f>
        <v>8769.521</v>
      </c>
      <c r="D25" s="20">
        <f t="shared" si="1"/>
        <v>127783.43917</v>
      </c>
      <c r="E25" s="20">
        <f t="shared" si="1"/>
        <v>222543.48918699997</v>
      </c>
      <c r="F25" s="20">
        <f t="shared" si="1"/>
        <v>2026.009</v>
      </c>
      <c r="G25" s="20">
        <f t="shared" si="1"/>
        <v>9515.571509000001</v>
      </c>
      <c r="H25" s="34">
        <f t="shared" si="1"/>
        <v>379868.772866</v>
      </c>
    </row>
    <row r="26" spans="1:8" ht="12.75">
      <c r="A26" s="87"/>
      <c r="B26" s="87"/>
      <c r="C26" s="87"/>
      <c r="D26" s="87"/>
      <c r="E26" s="87"/>
      <c r="F26" s="87"/>
      <c r="G26" s="87"/>
      <c r="H26" s="87"/>
    </row>
    <row r="27" spans="1:8" ht="12.75" customHeight="1">
      <c r="A27" s="77" t="s">
        <v>27</v>
      </c>
      <c r="B27" s="77"/>
      <c r="C27" s="77"/>
      <c r="D27" s="77"/>
      <c r="E27" s="77"/>
      <c r="F27" s="77"/>
      <c r="G27" s="77"/>
      <c r="H27" s="77"/>
    </row>
    <row r="28" spans="1:8" ht="12.75" customHeight="1">
      <c r="A28" s="60"/>
      <c r="B28" s="60"/>
      <c r="C28" s="60"/>
      <c r="D28" s="60"/>
      <c r="E28" s="60"/>
      <c r="F28" s="60"/>
      <c r="G28" s="60"/>
      <c r="H28" s="60"/>
    </row>
    <row r="29" spans="1:8" ht="30" customHeight="1">
      <c r="A29" s="99" t="s">
        <v>28</v>
      </c>
      <c r="B29" s="99"/>
      <c r="C29" s="99"/>
      <c r="D29" s="99"/>
      <c r="E29" s="99"/>
      <c r="F29" s="99"/>
      <c r="G29" s="99"/>
      <c r="H29" s="99"/>
    </row>
    <row r="30" spans="1:8" ht="12.75">
      <c r="A30" s="79" t="s">
        <v>29</v>
      </c>
      <c r="B30" s="79"/>
      <c r="C30" s="79"/>
      <c r="D30" s="79"/>
      <c r="E30" s="79"/>
      <c r="F30" s="79"/>
      <c r="G30" s="79"/>
      <c r="H30" s="79"/>
    </row>
    <row r="31" spans="1:8" ht="12.75">
      <c r="A31" s="79"/>
      <c r="B31" s="79"/>
      <c r="C31" s="79"/>
      <c r="D31" s="79"/>
      <c r="E31" s="79"/>
      <c r="F31" s="79"/>
      <c r="G31" s="79"/>
      <c r="H31" s="79"/>
    </row>
    <row r="32" spans="1:8" ht="12.75">
      <c r="A32" s="79"/>
      <c r="B32" s="79"/>
      <c r="C32" s="79"/>
      <c r="D32" s="79"/>
      <c r="E32" s="79"/>
      <c r="F32" s="79"/>
      <c r="G32" s="79"/>
      <c r="H32" s="79"/>
    </row>
    <row r="33" spans="1:8" ht="12" customHeight="1">
      <c r="A33" s="79"/>
      <c r="B33" s="79"/>
      <c r="C33" s="79"/>
      <c r="D33" s="79"/>
      <c r="E33" s="79"/>
      <c r="F33" s="79"/>
      <c r="G33" s="79"/>
      <c r="H33" s="79"/>
    </row>
    <row r="34" spans="1:8" ht="12.75" hidden="1">
      <c r="A34" s="79"/>
      <c r="B34" s="79"/>
      <c r="C34" s="79"/>
      <c r="D34" s="79"/>
      <c r="E34" s="79"/>
      <c r="F34" s="79"/>
      <c r="G34" s="79"/>
      <c r="H34" s="79"/>
    </row>
    <row r="35" spans="1:8" ht="12.75" hidden="1">
      <c r="A35" s="79"/>
      <c r="B35" s="79"/>
      <c r="C35" s="79"/>
      <c r="D35" s="79"/>
      <c r="E35" s="79"/>
      <c r="F35" s="79"/>
      <c r="G35" s="79"/>
      <c r="H35" s="79"/>
    </row>
    <row r="36" spans="1:8" ht="12.75" hidden="1">
      <c r="A36" s="79"/>
      <c r="B36" s="79"/>
      <c r="C36" s="79"/>
      <c r="D36" s="79"/>
      <c r="E36" s="79"/>
      <c r="F36" s="79"/>
      <c r="G36" s="79"/>
      <c r="H36" s="79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</sheetData>
  <mergeCells count="14">
    <mergeCell ref="A30:H36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H4:H5"/>
    <mergeCell ref="A26:H26"/>
    <mergeCell ref="A27:H27"/>
    <mergeCell ref="A29:H2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C24" sqref="C24"/>
    </sheetView>
  </sheetViews>
  <sheetFormatPr defaultColWidth="11.421875" defaultRowHeight="12.75"/>
  <cols>
    <col min="2" max="8" width="19.28125" style="0" customWidth="1"/>
  </cols>
  <sheetData>
    <row r="1" spans="1:8" ht="12.75">
      <c r="A1" s="78" t="s">
        <v>8</v>
      </c>
      <c r="B1" s="78"/>
      <c r="C1" s="78"/>
      <c r="D1" s="78"/>
      <c r="E1" s="78"/>
      <c r="F1" s="78"/>
      <c r="G1" s="78"/>
      <c r="H1" s="78"/>
    </row>
    <row r="2" spans="1:8" ht="12.75">
      <c r="A2" s="114" t="s">
        <v>24</v>
      </c>
      <c r="B2" s="114"/>
      <c r="C2" s="114"/>
      <c r="D2" s="114"/>
      <c r="E2" s="114"/>
      <c r="F2" s="114"/>
      <c r="G2" s="114"/>
      <c r="H2" s="114"/>
    </row>
    <row r="3" spans="1:8" ht="13.5" thickBot="1">
      <c r="A3" s="84"/>
      <c r="B3" s="84"/>
      <c r="C3" s="84"/>
      <c r="D3" s="84"/>
      <c r="E3" s="84"/>
      <c r="F3" s="84"/>
      <c r="G3" s="84"/>
      <c r="H3" s="84"/>
    </row>
    <row r="4" spans="1:8" ht="12.75">
      <c r="A4" s="88"/>
      <c r="B4" s="80" t="s">
        <v>30</v>
      </c>
      <c r="C4" s="80" t="s">
        <v>3</v>
      </c>
      <c r="D4" s="80" t="s">
        <v>31</v>
      </c>
      <c r="E4" s="80" t="s">
        <v>5</v>
      </c>
      <c r="F4" s="80" t="s">
        <v>6</v>
      </c>
      <c r="G4" s="11" t="s">
        <v>9</v>
      </c>
      <c r="H4" s="85" t="s">
        <v>7</v>
      </c>
    </row>
    <row r="5" spans="1:8" ht="13.5" thickBot="1">
      <c r="A5" s="106"/>
      <c r="B5" s="107"/>
      <c r="C5" s="107"/>
      <c r="D5" s="107"/>
      <c r="E5" s="107"/>
      <c r="F5" s="107"/>
      <c r="G5" s="18" t="s">
        <v>10</v>
      </c>
      <c r="H5" s="100"/>
    </row>
    <row r="6" spans="1:8" ht="18" customHeight="1" thickBot="1" thickTop="1">
      <c r="A6" s="48">
        <v>2008</v>
      </c>
      <c r="B6" s="49">
        <v>0</v>
      </c>
      <c r="C6" s="49">
        <v>0</v>
      </c>
      <c r="D6" s="49">
        <f>+'[3]lineas 2007 2008 $c.año'!$P$6</f>
        <v>556.9161439999999</v>
      </c>
      <c r="E6" s="49">
        <f>+'[3]lineas 2007 2008 $c.año'!$P$5</f>
        <v>1459.86</v>
      </c>
      <c r="F6" s="49">
        <f>+'[3]lineas 2007 2008 $c.año'!$P$8</f>
        <v>121.405</v>
      </c>
      <c r="G6" s="49"/>
      <c r="H6" s="50">
        <f>SUM(B6:G6)</f>
        <v>2138.181144</v>
      </c>
    </row>
    <row r="7" spans="1:8" ht="21" customHeight="1" thickBot="1" thickTop="1">
      <c r="A7" s="47" t="s">
        <v>7</v>
      </c>
      <c r="B7" s="20">
        <f aca="true" t="shared" si="0" ref="B7:H7">SUM(B6:B6)</f>
        <v>0</v>
      </c>
      <c r="C7" s="20">
        <f t="shared" si="0"/>
        <v>0</v>
      </c>
      <c r="D7" s="20">
        <f t="shared" si="0"/>
        <v>556.9161439999999</v>
      </c>
      <c r="E7" s="20">
        <f t="shared" si="0"/>
        <v>1459.86</v>
      </c>
      <c r="F7" s="20">
        <f t="shared" si="0"/>
        <v>121.405</v>
      </c>
      <c r="G7" s="20">
        <f t="shared" si="0"/>
        <v>0</v>
      </c>
      <c r="H7" s="34">
        <f t="shared" si="0"/>
        <v>2138.181144</v>
      </c>
    </row>
    <row r="10" spans="1:8" ht="12.75">
      <c r="A10" s="60"/>
      <c r="B10" s="60"/>
      <c r="C10" s="60"/>
      <c r="D10" s="60"/>
      <c r="E10" s="60"/>
      <c r="F10" s="60"/>
      <c r="G10" s="60"/>
      <c r="H10" s="60"/>
    </row>
    <row r="12" spans="1:8" ht="12.75">
      <c r="A12" s="60"/>
      <c r="B12" s="60"/>
      <c r="C12" s="60"/>
      <c r="D12" s="60"/>
      <c r="E12" s="60"/>
      <c r="F12" s="60"/>
      <c r="G12" s="60"/>
      <c r="H12" s="60"/>
    </row>
    <row r="13" spans="1:8" ht="12.75">
      <c r="A13" s="60"/>
      <c r="B13" s="60"/>
      <c r="C13" s="60"/>
      <c r="D13" s="60"/>
      <c r="E13" s="60"/>
      <c r="F13" s="60"/>
      <c r="G13" s="60"/>
      <c r="H13" s="60"/>
    </row>
    <row r="14" spans="1:8" ht="12.75">
      <c r="A14" s="60"/>
      <c r="B14" s="60"/>
      <c r="C14" s="60"/>
      <c r="D14" s="60"/>
      <c r="E14" s="60"/>
      <c r="F14" s="60"/>
      <c r="G14" s="60"/>
      <c r="H14" s="60"/>
    </row>
    <row r="15" spans="1:8" ht="12.75">
      <c r="A15" s="60"/>
      <c r="B15" s="60"/>
      <c r="C15" s="60"/>
      <c r="D15" s="60"/>
      <c r="E15" s="60"/>
      <c r="F15" s="60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0"/>
      <c r="B17" s="60"/>
      <c r="C17" s="60"/>
      <c r="D17" s="60"/>
      <c r="E17" s="60"/>
      <c r="F17" s="60"/>
      <c r="G17" s="60"/>
      <c r="H17" s="60"/>
    </row>
    <row r="18" spans="1:8" ht="12.75">
      <c r="A18" s="60"/>
      <c r="B18" s="60"/>
      <c r="C18" s="60"/>
      <c r="D18" s="60"/>
      <c r="E18" s="60"/>
      <c r="F18" s="60"/>
      <c r="G18" s="60"/>
      <c r="H18" s="60"/>
    </row>
  </sheetData>
  <mergeCells count="10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H4:H5"/>
  </mergeCells>
  <printOptions/>
  <pageMargins left="0.75" right="0.75" top="1" bottom="1" header="0" footer="0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H29" sqref="H29"/>
    </sheetView>
  </sheetViews>
  <sheetFormatPr defaultColWidth="11.421875" defaultRowHeight="12.75"/>
  <cols>
    <col min="2" max="8" width="19.28125" style="0" customWidth="1"/>
  </cols>
  <sheetData>
    <row r="1" spans="1:8" ht="12.75">
      <c r="A1" s="78" t="s">
        <v>8</v>
      </c>
      <c r="B1" s="78"/>
      <c r="C1" s="78"/>
      <c r="D1" s="78"/>
      <c r="E1" s="78"/>
      <c r="F1" s="78"/>
      <c r="G1" s="78"/>
      <c r="H1" s="78"/>
    </row>
    <row r="2" spans="1:8" ht="12.75">
      <c r="A2" s="114" t="s">
        <v>25</v>
      </c>
      <c r="B2" s="114"/>
      <c r="C2" s="114"/>
      <c r="D2" s="114"/>
      <c r="E2" s="114"/>
      <c r="F2" s="114"/>
      <c r="G2" s="114"/>
      <c r="H2" s="114"/>
    </row>
    <row r="3" spans="1:8" ht="13.5" thickBot="1">
      <c r="A3" s="84"/>
      <c r="B3" s="84"/>
      <c r="C3" s="84"/>
      <c r="D3" s="84"/>
      <c r="E3" s="84"/>
      <c r="F3" s="84"/>
      <c r="G3" s="84"/>
      <c r="H3" s="84"/>
    </row>
    <row r="4" spans="1:8" ht="12.75">
      <c r="A4" s="88"/>
      <c r="B4" s="80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11" t="s">
        <v>9</v>
      </c>
      <c r="H4" s="85" t="s">
        <v>7</v>
      </c>
    </row>
    <row r="5" spans="1:8" ht="13.5" thickBot="1">
      <c r="A5" s="106"/>
      <c r="B5" s="107"/>
      <c r="C5" s="107"/>
      <c r="D5" s="107"/>
      <c r="E5" s="107"/>
      <c r="F5" s="107"/>
      <c r="G5" s="18" t="s">
        <v>10</v>
      </c>
      <c r="H5" s="100"/>
    </row>
    <row r="6" spans="1:8" ht="19.5" customHeight="1" thickBot="1" thickTop="1">
      <c r="A6" s="48">
        <v>2008</v>
      </c>
      <c r="B6" s="49">
        <v>42.6</v>
      </c>
      <c r="C6" s="49">
        <v>0</v>
      </c>
      <c r="D6" s="49">
        <f>+'[3]lineas 2007 2008 $c.año'!$Q$6</f>
        <v>193.927</v>
      </c>
      <c r="E6" s="49">
        <f>+'[3]lineas 2007 2008 $c.año'!$Q$5</f>
        <v>1308.112</v>
      </c>
      <c r="F6" s="49">
        <f>+'[3]lineas 2007 2008 $c.año'!$Q$8</f>
        <v>191.248</v>
      </c>
      <c r="G6" s="49">
        <f>+'[3]lineas 2007 2008 $c.año'!$Q$9</f>
        <v>0.476</v>
      </c>
      <c r="H6" s="50">
        <f>SUM(B6:G6)</f>
        <v>1736.3630000000003</v>
      </c>
    </row>
    <row r="7" spans="1:8" ht="17.25" customHeight="1" thickBot="1" thickTop="1">
      <c r="A7" s="47" t="s">
        <v>7</v>
      </c>
      <c r="B7" s="20">
        <f aca="true" t="shared" si="0" ref="B7:H7">SUM(B6:B6)</f>
        <v>42.6</v>
      </c>
      <c r="C7" s="20">
        <f t="shared" si="0"/>
        <v>0</v>
      </c>
      <c r="D7" s="20">
        <f t="shared" si="0"/>
        <v>193.927</v>
      </c>
      <c r="E7" s="20">
        <f t="shared" si="0"/>
        <v>1308.112</v>
      </c>
      <c r="F7" s="20">
        <f t="shared" si="0"/>
        <v>191.248</v>
      </c>
      <c r="G7" s="20">
        <f t="shared" si="0"/>
        <v>0.476</v>
      </c>
      <c r="H7" s="34">
        <f t="shared" si="0"/>
        <v>1736.3630000000003</v>
      </c>
    </row>
    <row r="10" spans="1:8" ht="12.75">
      <c r="A10" s="60"/>
      <c r="B10" s="60"/>
      <c r="C10" s="60"/>
      <c r="D10" s="60"/>
      <c r="E10" s="60"/>
      <c r="F10" s="60"/>
      <c r="G10" s="60"/>
      <c r="H10" s="60"/>
    </row>
    <row r="12" spans="1:8" ht="12.75">
      <c r="A12" s="60"/>
      <c r="B12" s="60"/>
      <c r="C12" s="60"/>
      <c r="D12" s="60"/>
      <c r="E12" s="60"/>
      <c r="F12" s="60"/>
      <c r="G12" s="60"/>
      <c r="H12" s="60"/>
    </row>
    <row r="13" spans="1:8" ht="12.75">
      <c r="A13" s="60"/>
      <c r="B13" s="60"/>
      <c r="C13" s="60"/>
      <c r="D13" s="60"/>
      <c r="E13" s="60"/>
      <c r="F13" s="60"/>
      <c r="G13" s="60"/>
      <c r="H13" s="60"/>
    </row>
    <row r="14" spans="1:8" ht="12.75">
      <c r="A14" s="60"/>
      <c r="B14" s="60"/>
      <c r="C14" s="60"/>
      <c r="D14" s="60"/>
      <c r="E14" s="60"/>
      <c r="F14" s="60"/>
      <c r="G14" s="60"/>
      <c r="H14" s="60"/>
    </row>
    <row r="15" spans="1:8" ht="12.75">
      <c r="A15" s="60"/>
      <c r="B15" s="60"/>
      <c r="C15" s="60"/>
      <c r="D15" s="60"/>
      <c r="E15" s="60"/>
      <c r="F15" s="60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0"/>
      <c r="B17" s="60"/>
      <c r="C17" s="60"/>
      <c r="D17" s="60"/>
      <c r="E17" s="60"/>
      <c r="F17" s="60"/>
      <c r="G17" s="60"/>
      <c r="H17" s="60"/>
    </row>
    <row r="18" spans="1:8" ht="12.75">
      <c r="A18" s="60"/>
      <c r="B18" s="60"/>
      <c r="C18" s="60"/>
      <c r="D18" s="60"/>
      <c r="E18" s="60"/>
      <c r="F18" s="60"/>
      <c r="G18" s="60"/>
      <c r="H18" s="60"/>
    </row>
  </sheetData>
  <mergeCells count="10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H4:H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3"/>
  <sheetViews>
    <sheetView zoomScale="75" zoomScaleNormal="75" workbookViewId="0" topLeftCell="A17">
      <selection activeCell="E45" sqref="E45"/>
    </sheetView>
  </sheetViews>
  <sheetFormatPr defaultColWidth="11.421875" defaultRowHeight="12.75"/>
  <cols>
    <col min="2" max="9" width="19.28125" style="0" customWidth="1"/>
  </cols>
  <sheetData>
    <row r="2" spans="1:8" ht="12.75" customHeight="1">
      <c r="A2" s="115" t="s">
        <v>8</v>
      </c>
      <c r="B2" s="115"/>
      <c r="C2" s="115"/>
      <c r="D2" s="115"/>
      <c r="E2" s="115"/>
      <c r="F2" s="115"/>
      <c r="G2" s="115"/>
      <c r="H2" s="115"/>
    </row>
    <row r="3" spans="1:8" ht="15">
      <c r="A3" s="115" t="s">
        <v>23</v>
      </c>
      <c r="B3" s="115"/>
      <c r="C3" s="115"/>
      <c r="D3" s="115"/>
      <c r="E3" s="115"/>
      <c r="F3" s="115"/>
      <c r="G3" s="115"/>
      <c r="H3" s="115"/>
    </row>
    <row r="4" spans="1:8" ht="13.5" thickBot="1">
      <c r="A4" s="122"/>
      <c r="B4" s="122"/>
      <c r="C4" s="122"/>
      <c r="D4" s="122"/>
      <c r="E4" s="122"/>
      <c r="F4" s="122"/>
      <c r="G4" s="122"/>
      <c r="H4" s="122"/>
    </row>
    <row r="5" spans="1:8" ht="12.75">
      <c r="A5" s="116"/>
      <c r="B5" s="118" t="s">
        <v>2</v>
      </c>
      <c r="C5" s="118" t="s">
        <v>3</v>
      </c>
      <c r="D5" s="118" t="s">
        <v>4</v>
      </c>
      <c r="E5" s="118" t="s">
        <v>5</v>
      </c>
      <c r="F5" s="118" t="s">
        <v>6</v>
      </c>
      <c r="G5" s="11" t="s">
        <v>26</v>
      </c>
      <c r="H5" s="120" t="s">
        <v>7</v>
      </c>
    </row>
    <row r="6" spans="1:9" ht="13.5" thickBot="1">
      <c r="A6" s="117"/>
      <c r="B6" s="119"/>
      <c r="C6" s="119"/>
      <c r="D6" s="119"/>
      <c r="E6" s="119"/>
      <c r="F6" s="119"/>
      <c r="G6" s="15" t="s">
        <v>10</v>
      </c>
      <c r="H6" s="121"/>
      <c r="I6" s="58"/>
    </row>
    <row r="7" spans="1:8" ht="13.5" thickTop="1">
      <c r="A7" s="55">
        <v>1990</v>
      </c>
      <c r="B7" s="51">
        <v>43.965</v>
      </c>
      <c r="C7" s="51">
        <v>0</v>
      </c>
      <c r="D7" s="51">
        <v>5581.451</v>
      </c>
      <c r="E7" s="51">
        <v>2540.916</v>
      </c>
      <c r="F7" s="51">
        <v>0</v>
      </c>
      <c r="G7" s="51"/>
      <c r="H7" s="52">
        <f>SUM(B7:F7)</f>
        <v>8166.332</v>
      </c>
    </row>
    <row r="8" spans="1:8" ht="12.75">
      <c r="A8" s="56">
        <v>1991</v>
      </c>
      <c r="B8" s="53">
        <v>773.17</v>
      </c>
      <c r="C8" s="53">
        <v>0</v>
      </c>
      <c r="D8" s="53">
        <v>10242.847</v>
      </c>
      <c r="E8" s="53">
        <v>2756.39</v>
      </c>
      <c r="F8" s="53">
        <v>0</v>
      </c>
      <c r="G8" s="53"/>
      <c r="H8" s="54">
        <f aca="true" t="shared" si="0" ref="H8:H19">SUM(B8:F8)</f>
        <v>13772.407</v>
      </c>
    </row>
    <row r="9" spans="1:8" ht="12.75">
      <c r="A9" s="56">
        <v>1992</v>
      </c>
      <c r="B9" s="53">
        <v>1422.871</v>
      </c>
      <c r="C9" s="53">
        <v>433.378</v>
      </c>
      <c r="D9" s="53">
        <v>16525.16</v>
      </c>
      <c r="E9" s="53">
        <v>5259.438</v>
      </c>
      <c r="F9" s="53">
        <v>0</v>
      </c>
      <c r="G9" s="53"/>
      <c r="H9" s="54">
        <f t="shared" si="0"/>
        <v>23640.847</v>
      </c>
    </row>
    <row r="10" spans="1:8" ht="12.75">
      <c r="A10" s="56">
        <v>1993</v>
      </c>
      <c r="B10" s="53">
        <v>2072.011</v>
      </c>
      <c r="C10" s="53">
        <v>1479.594</v>
      </c>
      <c r="D10" s="53">
        <v>21589.727</v>
      </c>
      <c r="E10" s="53">
        <v>11678.489</v>
      </c>
      <c r="F10" s="53">
        <v>0</v>
      </c>
      <c r="G10" s="53"/>
      <c r="H10" s="54">
        <f t="shared" si="0"/>
        <v>36819.820999999996</v>
      </c>
    </row>
    <row r="11" spans="1:8" ht="12.75">
      <c r="A11" s="56">
        <v>1994</v>
      </c>
      <c r="B11" s="53">
        <v>2236.889</v>
      </c>
      <c r="C11" s="53">
        <v>2045.425</v>
      </c>
      <c r="D11" s="53">
        <v>27701.705</v>
      </c>
      <c r="E11" s="53">
        <v>14606.152</v>
      </c>
      <c r="F11" s="53">
        <v>0</v>
      </c>
      <c r="G11" s="53"/>
      <c r="H11" s="54">
        <f t="shared" si="0"/>
        <v>46590.171</v>
      </c>
    </row>
    <row r="12" spans="1:8" ht="12.75">
      <c r="A12" s="56">
        <v>1995</v>
      </c>
      <c r="B12" s="53">
        <v>2105.051</v>
      </c>
      <c r="C12" s="53">
        <v>2958.691</v>
      </c>
      <c r="D12" s="53">
        <v>30324.395</v>
      </c>
      <c r="E12" s="53">
        <v>16025.834</v>
      </c>
      <c r="F12" s="53">
        <v>0</v>
      </c>
      <c r="G12" s="53"/>
      <c r="H12" s="54">
        <f t="shared" si="0"/>
        <v>51413.971000000005</v>
      </c>
    </row>
    <row r="13" spans="1:8" ht="12.75">
      <c r="A13" s="56">
        <v>1996</v>
      </c>
      <c r="B13" s="53">
        <v>3320.931</v>
      </c>
      <c r="C13" s="53">
        <v>2258.555</v>
      </c>
      <c r="D13" s="53">
        <v>53442.078</v>
      </c>
      <c r="E13" s="53">
        <v>18654.465</v>
      </c>
      <c r="F13" s="53">
        <v>0</v>
      </c>
      <c r="G13" s="53"/>
      <c r="H13" s="54">
        <f t="shared" si="0"/>
        <v>77676.029</v>
      </c>
    </row>
    <row r="14" spans="1:8" ht="12.75">
      <c r="A14" s="56">
        <v>1997</v>
      </c>
      <c r="B14" s="53">
        <v>5809.556</v>
      </c>
      <c r="C14" s="53">
        <v>2199.141</v>
      </c>
      <c r="D14" s="53">
        <v>52583.942</v>
      </c>
      <c r="E14" s="53">
        <v>20067.082</v>
      </c>
      <c r="F14" s="53">
        <v>0</v>
      </c>
      <c r="G14" s="53"/>
      <c r="H14" s="54">
        <f t="shared" si="0"/>
        <v>80659.721</v>
      </c>
    </row>
    <row r="15" spans="1:8" ht="12.75">
      <c r="A15" s="56">
        <v>1998</v>
      </c>
      <c r="B15" s="53">
        <v>5738.168</v>
      </c>
      <c r="C15" s="53">
        <v>2083.153</v>
      </c>
      <c r="D15" s="53">
        <v>60070.495</v>
      </c>
      <c r="E15" s="53">
        <v>17995.152</v>
      </c>
      <c r="F15" s="53">
        <v>0</v>
      </c>
      <c r="G15" s="53"/>
      <c r="H15" s="54">
        <f t="shared" si="0"/>
        <v>85886.96800000001</v>
      </c>
    </row>
    <row r="16" spans="1:8" ht="12.75">
      <c r="A16" s="56">
        <v>1999</v>
      </c>
      <c r="B16" s="53">
        <v>5188.052</v>
      </c>
      <c r="C16" s="53">
        <v>1943.348</v>
      </c>
      <c r="D16" s="53">
        <v>36236.389</v>
      </c>
      <c r="E16" s="53">
        <v>16552.284</v>
      </c>
      <c r="F16" s="53">
        <v>0</v>
      </c>
      <c r="G16" s="53"/>
      <c r="H16" s="54">
        <f t="shared" si="0"/>
        <v>59920.073000000004</v>
      </c>
    </row>
    <row r="17" spans="1:8" ht="12.75">
      <c r="A17" s="56">
        <v>2000</v>
      </c>
      <c r="B17" s="53">
        <v>2668.737</v>
      </c>
      <c r="C17" s="53">
        <v>1129.886</v>
      </c>
      <c r="D17" s="53">
        <v>43335.288</v>
      </c>
      <c r="E17" s="53">
        <v>12783.797</v>
      </c>
      <c r="F17" s="53">
        <v>0</v>
      </c>
      <c r="G17" s="53"/>
      <c r="H17" s="54">
        <f t="shared" si="0"/>
        <v>59917.708</v>
      </c>
    </row>
    <row r="18" spans="1:8" ht="12.75">
      <c r="A18" s="56">
        <v>2001</v>
      </c>
      <c r="B18" s="53">
        <v>4257.745</v>
      </c>
      <c r="C18" s="53">
        <v>1387.497</v>
      </c>
      <c r="D18" s="53">
        <v>36817.541</v>
      </c>
      <c r="E18" s="53">
        <v>9342.981</v>
      </c>
      <c r="F18" s="53">
        <v>0</v>
      </c>
      <c r="G18" s="53"/>
      <c r="H18" s="54">
        <f t="shared" si="0"/>
        <v>51805.763999999996</v>
      </c>
    </row>
    <row r="19" spans="1:8" ht="12.75">
      <c r="A19" s="56">
        <v>2002</v>
      </c>
      <c r="B19" s="53">
        <v>2070.983</v>
      </c>
      <c r="C19" s="53">
        <v>645.656</v>
      </c>
      <c r="D19" s="53">
        <v>44885.715</v>
      </c>
      <c r="E19" s="53">
        <v>8657.289</v>
      </c>
      <c r="F19" s="53">
        <v>598.043</v>
      </c>
      <c r="G19" s="53"/>
      <c r="H19" s="54">
        <f t="shared" si="0"/>
        <v>56857.685999999994</v>
      </c>
    </row>
    <row r="20" spans="1:8" ht="12.75">
      <c r="A20" s="56">
        <v>2003</v>
      </c>
      <c r="B20" s="53">
        <v>645.843</v>
      </c>
      <c r="C20" s="53">
        <v>272.93</v>
      </c>
      <c r="D20" s="53">
        <v>37709.752</v>
      </c>
      <c r="E20" s="53">
        <v>12642.321</v>
      </c>
      <c r="F20" s="53">
        <v>2553.213</v>
      </c>
      <c r="G20" s="53">
        <f>+'[3]PROYECTOS REGIONES 2003-2008'!$L$8/1000</f>
        <v>8078.867</v>
      </c>
      <c r="H20" s="54">
        <f aca="true" t="shared" si="1" ref="H20:H25">SUM(B20:G20)</f>
        <v>61902.92600000001</v>
      </c>
    </row>
    <row r="21" spans="1:8" ht="12.75">
      <c r="A21" s="56">
        <v>2004</v>
      </c>
      <c r="B21" s="53">
        <v>343.419</v>
      </c>
      <c r="C21" s="53">
        <v>0</v>
      </c>
      <c r="D21" s="53">
        <v>37314.641</v>
      </c>
      <c r="E21" s="53">
        <v>38668.624</v>
      </c>
      <c r="F21" s="53">
        <v>5829.898</v>
      </c>
      <c r="G21" s="53">
        <f>+'[3]PROYECTOS REGIONES 2003-2008'!$L$11/1000</f>
        <v>1794.518</v>
      </c>
      <c r="H21" s="54">
        <f t="shared" si="1"/>
        <v>83951.1</v>
      </c>
    </row>
    <row r="22" spans="1:8" ht="12.75">
      <c r="A22" s="56">
        <v>2005</v>
      </c>
      <c r="B22" s="53">
        <v>744.995</v>
      </c>
      <c r="C22" s="53">
        <v>0</v>
      </c>
      <c r="D22" s="53">
        <v>34978.777</v>
      </c>
      <c r="E22" s="53">
        <v>28955.411</v>
      </c>
      <c r="F22" s="53">
        <v>7404.016</v>
      </c>
      <c r="G22" s="53">
        <f>+'[3]PROYECTOS REGIONES 2003-2008'!$L$19/1000</f>
        <v>3871.684</v>
      </c>
      <c r="H22" s="54">
        <f t="shared" si="1"/>
        <v>75954.883</v>
      </c>
    </row>
    <row r="23" spans="1:8" ht="12.75">
      <c r="A23" s="56">
        <v>2006</v>
      </c>
      <c r="B23" s="53">
        <v>522.17</v>
      </c>
      <c r="C23" s="53">
        <v>0</v>
      </c>
      <c r="D23" s="53">
        <v>41010.555</v>
      </c>
      <c r="E23" s="53">
        <v>43837.996</v>
      </c>
      <c r="F23" s="53">
        <v>1366.843</v>
      </c>
      <c r="G23" s="53">
        <f>+'[3]PROYECTOS REGIONES 2003-2008'!$L$26/1000</f>
        <v>7427.604561000001</v>
      </c>
      <c r="H23" s="54">
        <f t="shared" si="1"/>
        <v>94165.16856099998</v>
      </c>
    </row>
    <row r="24" spans="1:9" ht="12.75">
      <c r="A24" s="56">
        <v>2007</v>
      </c>
      <c r="B24" s="53">
        <f>+'I REGION'!B26+'II REGION'!B23+'III REGION'!B23+'IV REGION'!B23+'V REGION'!B23+'VI REGION'!B23+'VII REGION'!B23+'VIII REGION'!B23+'IX REGION'!B23+'REGION X'!B23+'REGION XI'!B23+'REGION XII'!B23+'REGION XIII'!B23</f>
        <v>1018.46926</v>
      </c>
      <c r="C24" s="53"/>
      <c r="D24" s="53">
        <f>+'I REGION'!D26+'II REGION'!D23+'III REGION'!D23+'IV REGION'!D23+'V REGION'!D23+'VI REGION'!D23+'VII REGION'!D23+'VIII REGION'!D23+'IX REGION'!D23+'REGION X'!D23+'REGION XI'!D23+'REGION XII'!D23+'REGION XIII'!D23</f>
        <v>64277.724241</v>
      </c>
      <c r="E24" s="53">
        <f>+'I REGION'!E26+'II REGION'!E23+'III REGION'!E23+'IV REGION'!E23+'V REGION'!E23+'VI REGION'!E23+'VII REGION'!E23+'VIII REGION'!E23+'IX REGION'!E23+'REGION X'!E23+'REGION XI'!E23+'REGION XII'!E23+'REGION XIII'!E23</f>
        <v>93195.13778499997</v>
      </c>
      <c r="F24" s="53">
        <f>+'I REGION'!F26+'II REGION'!F23+'III REGION'!F23+'IV REGION'!F23+'V REGION'!F23+'VI REGION'!F23+'VII REGION'!F23+'VIII REGION'!F23+'IX REGION'!F23+'REGION X'!F23+'REGION XI'!F23+'REGION XII'!F23+'REGION XIII'!F23</f>
        <v>3398.542112</v>
      </c>
      <c r="G24" s="53">
        <f>+'[3]PROYECTOS REGIONES 2003-2008'!$L$34/1000</f>
        <v>5719.092324</v>
      </c>
      <c r="H24" s="54">
        <f t="shared" si="1"/>
        <v>167608.96572199996</v>
      </c>
      <c r="I24" s="1"/>
    </row>
    <row r="25" spans="1:9" ht="12.75">
      <c r="A25" s="56">
        <v>2008</v>
      </c>
      <c r="B25" s="53">
        <f>+'I REGION'!B27+'II REGION'!B24+'III REGION'!B24+'IV REGION'!B24+'V REGION'!B24+'VI REGION'!B24+'VII REGION'!B24+'VIII REGION'!B24+'IX REGION'!B24+'REGION X'!B24+'REGION XI'!B24+'REGION XII'!B24+'REGION XIII'!B24+'REGION XIV'!B6+'REGION XV'!B6</f>
        <v>859.2250000000001</v>
      </c>
      <c r="C25" s="53"/>
      <c r="D25" s="53">
        <f>+'I REGION'!D27+'II REGION'!D24+'III REGION'!D24+'IV REGION'!D24+'V REGION'!D24+'VI REGION'!D24+'VII REGION'!D24+'VIII REGION'!D24+'IX REGION'!D24+'REGION X'!D24+'REGION XI'!D24+'REGION XII'!D24+'REGION XIII'!D24+'REGION XIV'!D7+'REGION XV'!D7</f>
        <v>65779.336625</v>
      </c>
      <c r="E25" s="53">
        <f>+'I REGION'!E27+'II REGION'!E24+'III REGION'!E24+'IV REGION'!E24+'V REGION'!E24+'VI REGION'!E24+'VII REGION'!E24+'VIII REGION'!E24+'IX REGION'!E24+'REGION X'!E24+'REGION XI'!E24+'REGION XII'!E24+'REGION XIII'!E24+'REGION XIV'!E6+'REGION XV'!E6</f>
        <v>92214.421</v>
      </c>
      <c r="F25" s="53">
        <f>+'I REGION'!F27+'II REGION'!F24+'III REGION'!F24+'IV REGION'!F24+'V REGION'!F24+'VI REGION'!F24+'VII REGION'!F24+'VIII REGION'!F24+'IX REGION'!F24+'REGION X'!F24+'REGION XI'!F24+'REGION XII'!F24+'REGION XIII'!F24+'REGION XIV'!F6+'REGION XV'!F6</f>
        <v>4962.087999999999</v>
      </c>
      <c r="G25" s="53">
        <f>+'[3]PROYECTOS REGIONES 2003-2008'!$L$45/1000</f>
        <v>3782.387</v>
      </c>
      <c r="H25" s="54">
        <f t="shared" si="1"/>
        <v>167597.45762499998</v>
      </c>
      <c r="I25" s="1"/>
    </row>
    <row r="26" spans="1:9" ht="18.75" customHeight="1" thickBot="1">
      <c r="A26" s="65" t="s">
        <v>7</v>
      </c>
      <c r="B26" s="66">
        <f>SUM(B7:B25)</f>
        <v>41842.25026</v>
      </c>
      <c r="C26" s="66">
        <f aca="true" t="shared" si="2" ref="C26:H26">SUM(C7:C25)</f>
        <v>18837.253999999997</v>
      </c>
      <c r="D26" s="66">
        <f t="shared" si="2"/>
        <v>720407.518866</v>
      </c>
      <c r="E26" s="66">
        <f t="shared" si="2"/>
        <v>466434.1797849999</v>
      </c>
      <c r="F26" s="66">
        <f t="shared" si="2"/>
        <v>26112.643111999998</v>
      </c>
      <c r="G26" s="66">
        <f>SUM(G20:G25)</f>
        <v>30674.152885</v>
      </c>
      <c r="H26" s="67">
        <f t="shared" si="2"/>
        <v>1304307.9989079998</v>
      </c>
      <c r="I26" s="1"/>
    </row>
    <row r="27" spans="2:9" ht="12.75" hidden="1">
      <c r="B27" s="1"/>
      <c r="D27" s="1"/>
      <c r="E27" s="1"/>
      <c r="F27" s="1"/>
      <c r="G27" s="1"/>
      <c r="H27" s="1"/>
      <c r="I27" s="1"/>
    </row>
    <row r="28" spans="2:9" ht="12.75" hidden="1">
      <c r="B28" s="57"/>
      <c r="C28" s="57"/>
      <c r="D28" s="57"/>
      <c r="E28" s="57"/>
      <c r="F28" s="57"/>
      <c r="G28" s="57"/>
      <c r="H28" s="57"/>
      <c r="I28" s="1"/>
    </row>
    <row r="29" spans="2:8" ht="12.75" hidden="1">
      <c r="B29" s="59">
        <f>+'I REGION'!B28+'II REGION'!B25+'III REGION'!B25+'IV REGION'!B25+'V REGION'!B25+'VI REGION'!B25+'VII REGION'!B25+'VIII REGION'!B25+'IX REGION'!B25+'REGION X'!B25+'REGION XI'!B25+'REGION XII'!B25+'REGION XIII'!B25+'REGION XIV'!B7+'REGION XV'!B7</f>
        <v>41842.25025999999</v>
      </c>
      <c r="C29" s="59">
        <f>+'I REGION'!C28+'II REGION'!C25+'III REGION'!C25+'IV REGION'!C25+'V REGION'!C25+'VI REGION'!C25+'VII REGION'!C25+'VIII REGION'!C25+'IX REGION'!C25+'REGION X'!C25+'REGION XI'!C25+'REGION XII'!C25+'REGION XIII'!C25+'REGION XIV'!C7+'REGION XV'!C7</f>
        <v>18837.254</v>
      </c>
      <c r="D29" s="59">
        <f>+'I REGION'!D28+'II REGION'!D25+'III REGION'!D25+'IV REGION'!D25+'V REGION'!D25+'VI REGION'!D25+'VII REGION'!D25+'VIII REGION'!D25+'IX REGION'!D25+'REGION X'!D25+'REGION XI'!D25+'REGION XII'!D25+'REGION XIII'!D25+'REGION XIV'!D7+'REGION XV'!D7</f>
        <v>720407.518866</v>
      </c>
      <c r="E29" s="59">
        <f>+'I REGION'!E28+'II REGION'!E25+'III REGION'!E25+'IV REGION'!E25+'V REGION'!E25+'VI REGION'!E25+'VII REGION'!E25+'VIII REGION'!E25+'IX REGION'!E25+'REGION X'!E25+'REGION XI'!E25+'REGION XII'!E25+'REGION XIII'!E25+'REGION XIV'!E7+'REGION XV'!E7</f>
        <v>466434.179785</v>
      </c>
      <c r="F29" s="59">
        <f>+'I REGION'!F28+'II REGION'!F25+'III REGION'!F25+'IV REGION'!F25+'V REGION'!F25+'VI REGION'!F25+'VII REGION'!F25+'VIII REGION'!F25+'IX REGION'!F25+'REGION X'!F25+'REGION XI'!F25+'REGION XII'!F25+'REGION XIII'!F25+'REGION XIV'!F7+'REGION XV'!F7</f>
        <v>26112.643111999998</v>
      </c>
      <c r="G29" s="59">
        <f>+'I REGION'!G28+'II REGION'!G25+'III REGION'!G25+'V REGION'!G25+'VIII REGION'!G25+'IX REGION'!G25+'REGION X'!G25+'REGION XIII'!G25+'REGION XIV'!G7+'REGION XV'!G7</f>
        <v>30674.152885000003</v>
      </c>
      <c r="H29" s="59">
        <f>SUM(B29:G29)</f>
        <v>1304307.998908</v>
      </c>
    </row>
    <row r="30" spans="1:8" ht="12.75">
      <c r="A30" s="62"/>
      <c r="B30" s="1"/>
      <c r="C30" s="1"/>
      <c r="D30" s="1"/>
      <c r="E30" s="1"/>
      <c r="F30" s="1"/>
      <c r="G30" s="1"/>
      <c r="H30" s="1"/>
    </row>
    <row r="32" spans="1:8" ht="12.75">
      <c r="A32" s="77" t="s">
        <v>27</v>
      </c>
      <c r="B32" s="77"/>
      <c r="C32" s="77"/>
      <c r="D32" s="77"/>
      <c r="E32" s="77"/>
      <c r="F32" s="77"/>
      <c r="G32" s="77"/>
      <c r="H32" s="77"/>
    </row>
    <row r="33" spans="1:8" ht="12.75">
      <c r="A33" s="60"/>
      <c r="B33" s="60"/>
      <c r="C33" s="60"/>
      <c r="D33" s="60"/>
      <c r="E33" s="60"/>
      <c r="F33" s="60"/>
      <c r="G33" s="60"/>
      <c r="H33" s="60"/>
    </row>
    <row r="34" spans="1:8" ht="12.75" customHeight="1">
      <c r="A34" s="123" t="s">
        <v>28</v>
      </c>
      <c r="B34" s="123"/>
      <c r="C34" s="123"/>
      <c r="D34" s="123"/>
      <c r="E34" s="123"/>
      <c r="F34" s="123"/>
      <c r="G34" s="123"/>
      <c r="H34" s="123"/>
    </row>
    <row r="35" spans="1:8" ht="12.75">
      <c r="A35" s="123"/>
      <c r="B35" s="123"/>
      <c r="C35" s="123"/>
      <c r="D35" s="123"/>
      <c r="E35" s="123"/>
      <c r="F35" s="123"/>
      <c r="G35" s="123"/>
      <c r="H35" s="123"/>
    </row>
    <row r="36" spans="1:8" ht="12.75">
      <c r="A36" s="79" t="s">
        <v>29</v>
      </c>
      <c r="B36" s="79"/>
      <c r="C36" s="79"/>
      <c r="D36" s="79"/>
      <c r="E36" s="79"/>
      <c r="F36" s="79"/>
      <c r="G36" s="79"/>
      <c r="H36" s="79"/>
    </row>
    <row r="37" spans="1:8" ht="12.75">
      <c r="A37" s="79"/>
      <c r="B37" s="79"/>
      <c r="C37" s="79"/>
      <c r="D37" s="79"/>
      <c r="E37" s="79"/>
      <c r="F37" s="79"/>
      <c r="G37" s="79"/>
      <c r="H37" s="79"/>
    </row>
    <row r="38" spans="1:8" ht="12.75">
      <c r="A38" s="79"/>
      <c r="B38" s="79"/>
      <c r="C38" s="79"/>
      <c r="D38" s="79"/>
      <c r="E38" s="79"/>
      <c r="F38" s="79"/>
      <c r="G38" s="79"/>
      <c r="H38" s="79"/>
    </row>
    <row r="39" spans="1:8" ht="12.75">
      <c r="A39" s="79"/>
      <c r="B39" s="79"/>
      <c r="C39" s="79"/>
      <c r="D39" s="79"/>
      <c r="E39" s="79"/>
      <c r="F39" s="79"/>
      <c r="G39" s="79"/>
      <c r="H39" s="79"/>
    </row>
    <row r="40" spans="1:8" ht="12.75">
      <c r="A40" s="79"/>
      <c r="B40" s="79"/>
      <c r="C40" s="79"/>
      <c r="D40" s="79"/>
      <c r="E40" s="79"/>
      <c r="F40" s="79"/>
      <c r="G40" s="79"/>
      <c r="H40" s="79"/>
    </row>
    <row r="41" spans="1:8" ht="12.75">
      <c r="A41" s="79"/>
      <c r="B41" s="79"/>
      <c r="C41" s="79"/>
      <c r="D41" s="79"/>
      <c r="E41" s="79"/>
      <c r="F41" s="79"/>
      <c r="G41" s="79"/>
      <c r="H41" s="79"/>
    </row>
    <row r="42" spans="1:8" ht="12.75">
      <c r="A42" s="79"/>
      <c r="B42" s="79"/>
      <c r="C42" s="79"/>
      <c r="D42" s="79"/>
      <c r="E42" s="79"/>
      <c r="F42" s="79"/>
      <c r="G42" s="79"/>
      <c r="H42" s="79"/>
    </row>
    <row r="43" spans="1:8" ht="12.75">
      <c r="A43" s="62"/>
      <c r="B43" s="63"/>
      <c r="C43" s="1"/>
      <c r="D43" s="1"/>
      <c r="E43" s="1"/>
      <c r="F43" s="1"/>
      <c r="G43" s="1"/>
      <c r="H43" s="1"/>
    </row>
    <row r="44" spans="1:8" ht="12.75">
      <c r="A44" s="62"/>
      <c r="B44" s="63"/>
      <c r="C44" s="1"/>
      <c r="D44" s="1"/>
      <c r="E44" s="1"/>
      <c r="F44" s="1"/>
      <c r="G44" s="1"/>
      <c r="H44" s="1"/>
    </row>
    <row r="45" spans="1:8" ht="12.75">
      <c r="A45" s="62"/>
      <c r="B45" s="63"/>
      <c r="C45" s="1"/>
      <c r="D45" s="1"/>
      <c r="E45" s="1"/>
      <c r="F45" s="1"/>
      <c r="G45" s="1"/>
      <c r="H45" s="1"/>
    </row>
    <row r="46" spans="1:8" ht="12.75">
      <c r="A46" s="62"/>
      <c r="B46" s="63"/>
      <c r="C46" s="1"/>
      <c r="D46" s="1"/>
      <c r="E46" s="1"/>
      <c r="F46" s="1"/>
      <c r="G46" s="1"/>
      <c r="H46" s="1"/>
    </row>
    <row r="47" spans="1:8" ht="12.75">
      <c r="A47" s="62"/>
      <c r="B47" s="64"/>
      <c r="C47" s="1"/>
      <c r="D47" s="1"/>
      <c r="H47" s="1"/>
    </row>
    <row r="48" spans="1:2" ht="12.75">
      <c r="A48" s="62"/>
      <c r="B48" s="63"/>
    </row>
    <row r="49" spans="1:2" ht="12.75">
      <c r="A49" s="62"/>
      <c r="B49" s="64"/>
    </row>
    <row r="50" ht="12.75">
      <c r="B50" s="1"/>
    </row>
    <row r="51" spans="2:3" ht="12.75">
      <c r="B51" s="59"/>
      <c r="C51" s="1"/>
    </row>
    <row r="52" ht="12.75">
      <c r="B52" s="1"/>
    </row>
    <row r="53" ht="12.75">
      <c r="B53" s="1"/>
    </row>
  </sheetData>
  <mergeCells count="13">
    <mergeCell ref="A4:H4"/>
    <mergeCell ref="A34:H35"/>
    <mergeCell ref="A32:H32"/>
    <mergeCell ref="A36:H42"/>
    <mergeCell ref="A2:H2"/>
    <mergeCell ref="A3:H3"/>
    <mergeCell ref="A5:A6"/>
    <mergeCell ref="B5:B6"/>
    <mergeCell ref="C5:C6"/>
    <mergeCell ref="D5:D6"/>
    <mergeCell ref="E5:E6"/>
    <mergeCell ref="F5:F6"/>
    <mergeCell ref="H5:H6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75" zoomScaleNormal="75" workbookViewId="0" topLeftCell="A1">
      <selection activeCell="I16" sqref="I16"/>
    </sheetView>
  </sheetViews>
  <sheetFormatPr defaultColWidth="11.421875" defaultRowHeight="12.75"/>
  <cols>
    <col min="2" max="9" width="19.28125" style="0" customWidth="1"/>
  </cols>
  <sheetData>
    <row r="1" spans="1:10" ht="12.75" customHeight="1">
      <c r="A1" s="90" t="s">
        <v>8</v>
      </c>
      <c r="B1" s="91"/>
      <c r="C1" s="91"/>
      <c r="D1" s="91"/>
      <c r="E1" s="91"/>
      <c r="F1" s="91"/>
      <c r="G1" s="91"/>
      <c r="H1" s="73"/>
      <c r="I1" s="76"/>
      <c r="J1" s="64"/>
    </row>
    <row r="2" spans="1:10" ht="12.75">
      <c r="A2" s="92" t="s">
        <v>11</v>
      </c>
      <c r="B2" s="93"/>
      <c r="C2" s="93"/>
      <c r="D2" s="93"/>
      <c r="E2" s="93"/>
      <c r="F2" s="93"/>
      <c r="G2" s="93"/>
      <c r="H2" s="94"/>
      <c r="I2" s="74"/>
      <c r="J2" s="64"/>
    </row>
    <row r="3" spans="1:10" ht="13.5" thickBot="1">
      <c r="A3" s="95"/>
      <c r="B3" s="96"/>
      <c r="C3" s="96"/>
      <c r="D3" s="96"/>
      <c r="E3" s="96"/>
      <c r="F3" s="96"/>
      <c r="G3" s="96"/>
      <c r="H3" s="97"/>
      <c r="I3" s="64"/>
      <c r="J3" s="64"/>
    </row>
    <row r="4" spans="1:10" ht="12.75" customHeight="1">
      <c r="A4" s="88"/>
      <c r="B4" s="80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11" t="s">
        <v>9</v>
      </c>
      <c r="H4" s="85" t="s">
        <v>7</v>
      </c>
      <c r="I4" s="64"/>
      <c r="J4" s="64"/>
    </row>
    <row r="5" spans="1:10" ht="13.5" thickBot="1">
      <c r="A5" s="89"/>
      <c r="B5" s="81"/>
      <c r="C5" s="81"/>
      <c r="D5" s="81"/>
      <c r="E5" s="81"/>
      <c r="F5" s="81"/>
      <c r="G5" s="12" t="s">
        <v>10</v>
      </c>
      <c r="H5" s="86"/>
      <c r="I5" s="64"/>
      <c r="J5" s="64"/>
    </row>
    <row r="6" spans="1:10" ht="12.75" customHeight="1" thickTop="1">
      <c r="A6" s="3">
        <v>1990</v>
      </c>
      <c r="B6" s="5">
        <v>0.153</v>
      </c>
      <c r="C6" s="5">
        <v>0</v>
      </c>
      <c r="D6" s="5">
        <v>556.463</v>
      </c>
      <c r="E6" s="5">
        <v>0</v>
      </c>
      <c r="F6" s="5">
        <v>0</v>
      </c>
      <c r="G6" s="5">
        <v>0</v>
      </c>
      <c r="H6" s="5">
        <v>556.616</v>
      </c>
      <c r="I6" s="64"/>
      <c r="J6" s="64"/>
    </row>
    <row r="7" spans="1:10" ht="12.75">
      <c r="A7" s="4">
        <v>1991</v>
      </c>
      <c r="B7" s="6">
        <v>31.5</v>
      </c>
      <c r="C7" s="6">
        <v>0</v>
      </c>
      <c r="D7" s="6">
        <v>1022.393</v>
      </c>
      <c r="E7" s="6">
        <v>0</v>
      </c>
      <c r="F7" s="6">
        <v>0</v>
      </c>
      <c r="G7" s="6">
        <v>0</v>
      </c>
      <c r="H7" s="6">
        <v>1053.893</v>
      </c>
      <c r="I7" s="64"/>
      <c r="J7" s="64"/>
    </row>
    <row r="8" spans="1:10" ht="12.75">
      <c r="A8" s="4">
        <v>1992</v>
      </c>
      <c r="B8" s="6">
        <v>67.989</v>
      </c>
      <c r="C8" s="6">
        <v>0</v>
      </c>
      <c r="D8" s="6">
        <v>1791.26</v>
      </c>
      <c r="E8" s="6">
        <v>0</v>
      </c>
      <c r="F8" s="6">
        <v>0</v>
      </c>
      <c r="G8" s="6">
        <v>0</v>
      </c>
      <c r="H8" s="6">
        <v>1859.249</v>
      </c>
      <c r="I8" s="64"/>
      <c r="J8" s="64"/>
    </row>
    <row r="9" spans="1:10" ht="12.75">
      <c r="A9" s="4">
        <v>1993</v>
      </c>
      <c r="B9" s="6">
        <v>102.74</v>
      </c>
      <c r="C9" s="6">
        <v>0</v>
      </c>
      <c r="D9" s="6">
        <v>1297.279</v>
      </c>
      <c r="E9" s="6">
        <v>0</v>
      </c>
      <c r="F9" s="6">
        <v>0</v>
      </c>
      <c r="G9" s="6">
        <v>0</v>
      </c>
      <c r="H9" s="6">
        <v>1400.019</v>
      </c>
      <c r="I9" s="64"/>
      <c r="J9" s="64"/>
    </row>
    <row r="10" spans="1:10" ht="12.75">
      <c r="A10" s="4">
        <v>1994</v>
      </c>
      <c r="B10" s="6">
        <v>114.719</v>
      </c>
      <c r="C10" s="6">
        <v>0</v>
      </c>
      <c r="D10" s="6">
        <v>1929.984</v>
      </c>
      <c r="E10" s="6">
        <v>0</v>
      </c>
      <c r="F10" s="6">
        <v>0</v>
      </c>
      <c r="G10" s="6">
        <v>0</v>
      </c>
      <c r="H10" s="6">
        <v>2044.703</v>
      </c>
      <c r="I10" s="64"/>
      <c r="J10" s="64"/>
    </row>
    <row r="11" spans="1:10" ht="12.75">
      <c r="A11" s="4">
        <v>1995</v>
      </c>
      <c r="B11" s="6">
        <v>109.063</v>
      </c>
      <c r="C11" s="6">
        <v>0.736</v>
      </c>
      <c r="D11" s="6">
        <v>1399.666</v>
      </c>
      <c r="E11" s="6">
        <v>709.176</v>
      </c>
      <c r="F11" s="6">
        <v>0</v>
      </c>
      <c r="G11" s="6">
        <v>0</v>
      </c>
      <c r="H11" s="6">
        <v>2218.641</v>
      </c>
      <c r="I11" s="64"/>
      <c r="J11" s="64"/>
    </row>
    <row r="12" spans="1:10" ht="12.75">
      <c r="A12" s="4">
        <v>1996</v>
      </c>
      <c r="B12" s="6">
        <v>112.273</v>
      </c>
      <c r="C12" s="6">
        <v>12.423</v>
      </c>
      <c r="D12" s="6">
        <v>2447.365</v>
      </c>
      <c r="E12" s="6">
        <v>1180.448</v>
      </c>
      <c r="F12" s="6">
        <v>0</v>
      </c>
      <c r="G12" s="6">
        <v>0</v>
      </c>
      <c r="H12" s="6">
        <v>3752.509</v>
      </c>
      <c r="I12" s="64"/>
      <c r="J12" s="64"/>
    </row>
    <row r="13" spans="1:10" ht="12.75">
      <c r="A13" s="4">
        <v>1997</v>
      </c>
      <c r="B13" s="6">
        <v>235.662</v>
      </c>
      <c r="C13" s="6">
        <v>21.7</v>
      </c>
      <c r="D13" s="6">
        <v>2010.281</v>
      </c>
      <c r="E13" s="6">
        <v>683.76</v>
      </c>
      <c r="F13" s="6">
        <v>0</v>
      </c>
      <c r="G13" s="6">
        <v>0</v>
      </c>
      <c r="H13" s="6">
        <v>2951.4030000000002</v>
      </c>
      <c r="I13" s="64"/>
      <c r="J13" s="64"/>
    </row>
    <row r="14" spans="1:10" ht="12.75">
      <c r="A14" s="4">
        <v>1998</v>
      </c>
      <c r="B14" s="6">
        <v>358.521</v>
      </c>
      <c r="C14" s="6">
        <v>0</v>
      </c>
      <c r="D14" s="6">
        <v>2071.451</v>
      </c>
      <c r="E14" s="6">
        <v>2380.455</v>
      </c>
      <c r="F14" s="6">
        <v>0</v>
      </c>
      <c r="G14" s="6">
        <v>0</v>
      </c>
      <c r="H14" s="6">
        <v>4810.427</v>
      </c>
      <c r="I14" s="64"/>
      <c r="J14" s="64"/>
    </row>
    <row r="15" spans="1:10" ht="12.75">
      <c r="A15" s="4">
        <v>1999</v>
      </c>
      <c r="B15" s="6">
        <v>234.155</v>
      </c>
      <c r="C15" s="6">
        <v>0</v>
      </c>
      <c r="D15" s="6">
        <v>1150.44</v>
      </c>
      <c r="E15" s="6">
        <v>1945.924</v>
      </c>
      <c r="F15" s="6">
        <v>0</v>
      </c>
      <c r="G15" s="6">
        <v>0</v>
      </c>
      <c r="H15" s="6">
        <v>3330.5190000000002</v>
      </c>
      <c r="I15" s="64"/>
      <c r="J15" s="64"/>
    </row>
    <row r="16" spans="1:10" ht="12.75">
      <c r="A16" s="4">
        <v>2000</v>
      </c>
      <c r="B16" s="6">
        <v>382.158</v>
      </c>
      <c r="C16" s="6">
        <v>0</v>
      </c>
      <c r="D16" s="6">
        <v>1476.082</v>
      </c>
      <c r="E16" s="6">
        <v>449.622</v>
      </c>
      <c r="F16" s="6">
        <v>0</v>
      </c>
      <c r="G16" s="6">
        <v>0</v>
      </c>
      <c r="H16" s="6">
        <v>2307.862</v>
      </c>
      <c r="I16" s="64"/>
      <c r="J16" s="64"/>
    </row>
    <row r="17" spans="1:10" ht="12.75">
      <c r="A17" s="4">
        <v>2001</v>
      </c>
      <c r="B17" s="6">
        <v>113.384</v>
      </c>
      <c r="C17" s="6">
        <v>0</v>
      </c>
      <c r="D17" s="6">
        <v>1319.153</v>
      </c>
      <c r="E17" s="6">
        <v>1929.347</v>
      </c>
      <c r="F17" s="6">
        <v>0</v>
      </c>
      <c r="G17" s="6">
        <v>0</v>
      </c>
      <c r="H17" s="6">
        <v>3361.884</v>
      </c>
      <c r="I17" s="64"/>
      <c r="J17" s="64"/>
    </row>
    <row r="18" spans="1:10" ht="12.75">
      <c r="A18" s="4">
        <v>2002</v>
      </c>
      <c r="B18" s="6">
        <v>93.876</v>
      </c>
      <c r="C18" s="6">
        <v>0</v>
      </c>
      <c r="D18" s="6">
        <v>1378.11</v>
      </c>
      <c r="E18" s="6">
        <v>507.654</v>
      </c>
      <c r="F18" s="6">
        <v>73.466</v>
      </c>
      <c r="G18" s="6">
        <v>0</v>
      </c>
      <c r="H18" s="6">
        <v>2053.1059999999998</v>
      </c>
      <c r="I18" s="64"/>
      <c r="J18" s="64"/>
    </row>
    <row r="19" spans="1:10" ht="12.75">
      <c r="A19" s="4">
        <v>2003</v>
      </c>
      <c r="B19" s="6">
        <v>21.44</v>
      </c>
      <c r="C19" s="6">
        <v>0</v>
      </c>
      <c r="D19" s="6">
        <v>1049.52</v>
      </c>
      <c r="E19" s="6">
        <v>956.173</v>
      </c>
      <c r="F19" s="6">
        <v>457.615</v>
      </c>
      <c r="G19" s="6">
        <v>0</v>
      </c>
      <c r="H19" s="6">
        <v>2484.748</v>
      </c>
      <c r="I19" s="64"/>
      <c r="J19" s="64"/>
    </row>
    <row r="20" spans="1:10" ht="12.75">
      <c r="A20" s="4">
        <v>2004</v>
      </c>
      <c r="B20" s="6">
        <v>10.156</v>
      </c>
      <c r="C20" s="6">
        <v>0</v>
      </c>
      <c r="D20" s="6">
        <v>905.218</v>
      </c>
      <c r="E20" s="6">
        <v>324.542</v>
      </c>
      <c r="F20" s="6">
        <v>407.401</v>
      </c>
      <c r="G20" s="6">
        <v>0</v>
      </c>
      <c r="H20" s="6">
        <v>1647.317</v>
      </c>
      <c r="I20" s="64"/>
      <c r="J20" s="64"/>
    </row>
    <row r="21" spans="1:10" ht="12.75">
      <c r="A21" s="4">
        <v>2005</v>
      </c>
      <c r="B21" s="6">
        <v>33.281</v>
      </c>
      <c r="C21" s="6">
        <v>0</v>
      </c>
      <c r="D21" s="6">
        <v>876.58</v>
      </c>
      <c r="E21" s="6">
        <v>817.581</v>
      </c>
      <c r="F21" s="6">
        <v>246.694</v>
      </c>
      <c r="G21" s="6">
        <f>+'[3]PROYECTOS REGIONES 2003-2008'!$D$19/1000</f>
        <v>685.428</v>
      </c>
      <c r="H21" s="6">
        <v>1974.136</v>
      </c>
      <c r="I21" s="64"/>
      <c r="J21" s="64"/>
    </row>
    <row r="22" spans="1:10" ht="12.75">
      <c r="A22" s="4">
        <v>2006</v>
      </c>
      <c r="B22" s="6">
        <v>31.33</v>
      </c>
      <c r="C22" s="6">
        <v>0</v>
      </c>
      <c r="D22" s="6">
        <v>1045.079</v>
      </c>
      <c r="E22" s="6">
        <v>2267.704</v>
      </c>
      <c r="F22" s="6">
        <v>56.483</v>
      </c>
      <c r="G22" s="6">
        <f>+'[3]PROYECTOS REGIONES 2003-2008'!$D$26/1000</f>
        <v>1126.266282</v>
      </c>
      <c r="H22" s="6">
        <v>3400.5960000000005</v>
      </c>
      <c r="I22" s="64"/>
      <c r="J22" s="64"/>
    </row>
    <row r="23" spans="1:10" ht="12.75">
      <c r="A23" s="4">
        <v>2007</v>
      </c>
      <c r="B23" s="6">
        <f>+'[3]lineas 2007 2008 $c.año'!$D$20</f>
        <v>142.880103</v>
      </c>
      <c r="C23" s="6">
        <v>0</v>
      </c>
      <c r="D23" s="61">
        <f>+'[3]lineas 2007 2008 $c.año'!$D$19</f>
        <v>939.256411</v>
      </c>
      <c r="E23" s="6">
        <f>+'[3]lineas 2007 2008 $c.año'!$D$18</f>
        <v>2113.0149189999997</v>
      </c>
      <c r="F23" s="6">
        <f>+'[3]lineas 2007 2008 $c.año'!$D$21</f>
        <v>153.91463199999998</v>
      </c>
      <c r="G23" s="6">
        <f>+'[3]PROYECTOS REGIONES 2003-2008'!$D$34/1000</f>
        <v>209.940084</v>
      </c>
      <c r="H23" s="6">
        <v>3400.5960000000005</v>
      </c>
      <c r="I23" s="64"/>
      <c r="J23" s="64"/>
    </row>
    <row r="24" spans="1:10" ht="13.5" thickBot="1">
      <c r="A24" s="71">
        <v>2008</v>
      </c>
      <c r="B24" s="19">
        <v>0.357</v>
      </c>
      <c r="C24" s="19">
        <v>0</v>
      </c>
      <c r="D24" s="19">
        <f>+'[3]lineas 2007 2008 $c.año'!$D$6</f>
        <v>1198.84</v>
      </c>
      <c r="E24" s="19">
        <f>+'[3]lineas 2007 2008 $c.año'!$D$5</f>
        <v>5780.767</v>
      </c>
      <c r="F24" s="19">
        <f>+'[3]lineas 2007 2008 $c.año'!$D$8</f>
        <v>272.317</v>
      </c>
      <c r="G24" s="19">
        <f>+'[3]lineas 2007 2008 $c.año'!$D$9</f>
        <v>196.947</v>
      </c>
      <c r="H24" s="6">
        <v>3400.5960000000005</v>
      </c>
      <c r="I24" s="64"/>
      <c r="J24" s="64"/>
    </row>
    <row r="25" spans="1:10" ht="19.5" customHeight="1" thickBot="1" thickTop="1">
      <c r="A25" s="17" t="s">
        <v>7</v>
      </c>
      <c r="B25" s="20">
        <f>SUM(B6:B24)</f>
        <v>2195.637103</v>
      </c>
      <c r="C25" s="20">
        <f aca="true" t="shared" si="0" ref="C25:H25">SUM(C6:C24)</f>
        <v>34.859</v>
      </c>
      <c r="D25" s="20">
        <f t="shared" si="0"/>
        <v>25864.420411000003</v>
      </c>
      <c r="E25" s="20">
        <f t="shared" si="0"/>
        <v>22046.167919</v>
      </c>
      <c r="F25" s="20">
        <f t="shared" si="0"/>
        <v>1667.8906319999999</v>
      </c>
      <c r="G25" s="20">
        <f t="shared" si="0"/>
        <v>2218.581366</v>
      </c>
      <c r="H25" s="21">
        <f t="shared" si="0"/>
        <v>48008.81999999999</v>
      </c>
      <c r="I25" s="64"/>
      <c r="J25" s="64"/>
    </row>
    <row r="26" spans="1:9" ht="12.75">
      <c r="A26" s="98"/>
      <c r="B26" s="98"/>
      <c r="C26" s="98"/>
      <c r="D26" s="98"/>
      <c r="E26" s="98"/>
      <c r="F26" s="98"/>
      <c r="G26" s="98"/>
      <c r="H26" s="98"/>
      <c r="I26" s="64"/>
    </row>
    <row r="27" spans="1:8" ht="12.75" customHeight="1">
      <c r="A27" s="77" t="s">
        <v>27</v>
      </c>
      <c r="B27" s="77"/>
      <c r="C27" s="77"/>
      <c r="D27" s="77"/>
      <c r="E27" s="77"/>
      <c r="F27" s="77"/>
      <c r="G27" s="77"/>
      <c r="H27" s="77"/>
    </row>
    <row r="28" spans="1:8" ht="12.75" customHeight="1">
      <c r="A28" s="60"/>
      <c r="B28" s="60"/>
      <c r="C28" s="60"/>
      <c r="D28" s="60"/>
      <c r="E28" s="60"/>
      <c r="F28" s="60"/>
      <c r="G28" s="60"/>
      <c r="H28" s="60"/>
    </row>
    <row r="29" spans="1:8" ht="33" customHeight="1">
      <c r="A29" s="99" t="s">
        <v>28</v>
      </c>
      <c r="B29" s="99"/>
      <c r="C29" s="99"/>
      <c r="D29" s="99"/>
      <c r="E29" s="99"/>
      <c r="F29" s="99"/>
      <c r="G29" s="99"/>
      <c r="H29" s="99"/>
    </row>
    <row r="30" spans="1:8" ht="12.75" customHeight="1">
      <c r="A30" s="79" t="s">
        <v>29</v>
      </c>
      <c r="B30" s="79"/>
      <c r="C30" s="79"/>
      <c r="D30" s="79"/>
      <c r="E30" s="79"/>
      <c r="F30" s="79"/>
      <c r="G30" s="79"/>
      <c r="H30" s="79"/>
    </row>
    <row r="31" spans="1:8" ht="12.75">
      <c r="A31" s="79"/>
      <c r="B31" s="79"/>
      <c r="C31" s="79"/>
      <c r="D31" s="79"/>
      <c r="E31" s="79"/>
      <c r="F31" s="79"/>
      <c r="G31" s="79"/>
      <c r="H31" s="79"/>
    </row>
    <row r="32" spans="1:8" ht="12.75">
      <c r="A32" s="79"/>
      <c r="B32" s="79"/>
      <c r="C32" s="79"/>
      <c r="D32" s="79"/>
      <c r="E32" s="79"/>
      <c r="F32" s="79"/>
      <c r="G32" s="79"/>
      <c r="H32" s="79"/>
    </row>
    <row r="33" spans="1:8" ht="12.75">
      <c r="A33" s="79"/>
      <c r="B33" s="79"/>
      <c r="C33" s="79"/>
      <c r="D33" s="79"/>
      <c r="E33" s="79"/>
      <c r="F33" s="79"/>
      <c r="G33" s="79"/>
      <c r="H33" s="79"/>
    </row>
    <row r="34" spans="1:8" ht="12.75">
      <c r="A34" s="79"/>
      <c r="B34" s="79"/>
      <c r="C34" s="79"/>
      <c r="D34" s="79"/>
      <c r="E34" s="79"/>
      <c r="F34" s="79"/>
      <c r="G34" s="79"/>
      <c r="H34" s="79"/>
    </row>
    <row r="35" spans="1:8" ht="12.75">
      <c r="A35" s="79"/>
      <c r="B35" s="79"/>
      <c r="C35" s="79"/>
      <c r="D35" s="79"/>
      <c r="E35" s="79"/>
      <c r="F35" s="79"/>
      <c r="G35" s="79"/>
      <c r="H35" s="79"/>
    </row>
    <row r="36" spans="1:8" ht="12.75">
      <c r="A36" s="79"/>
      <c r="B36" s="79"/>
      <c r="C36" s="79"/>
      <c r="D36" s="79"/>
      <c r="E36" s="79"/>
      <c r="F36" s="79"/>
      <c r="G36" s="79"/>
      <c r="H36" s="79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</sheetData>
  <mergeCells count="13">
    <mergeCell ref="A30:H36"/>
    <mergeCell ref="A26:H26"/>
    <mergeCell ref="A27:H27"/>
    <mergeCell ref="A29:H29"/>
    <mergeCell ref="A1:H1"/>
    <mergeCell ref="A2:H3"/>
    <mergeCell ref="A4:A5"/>
    <mergeCell ref="B4:B5"/>
    <mergeCell ref="C4:C5"/>
    <mergeCell ref="D4:D5"/>
    <mergeCell ref="E4:E5"/>
    <mergeCell ref="F4:F5"/>
    <mergeCell ref="H4:H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="75" zoomScaleNormal="75" workbookViewId="0" topLeftCell="A1">
      <selection activeCell="A29" sqref="A29:H29"/>
    </sheetView>
  </sheetViews>
  <sheetFormatPr defaultColWidth="11.421875" defaultRowHeight="12.75"/>
  <cols>
    <col min="2" max="8" width="19.28125" style="0" customWidth="1"/>
  </cols>
  <sheetData>
    <row r="1" spans="1:8" ht="12.75">
      <c r="A1" s="90" t="s">
        <v>8</v>
      </c>
      <c r="B1" s="91"/>
      <c r="C1" s="91"/>
      <c r="D1" s="91"/>
      <c r="E1" s="91"/>
      <c r="F1" s="91"/>
      <c r="G1" s="91"/>
      <c r="H1" s="73"/>
    </row>
    <row r="2" spans="1:8" ht="12.75">
      <c r="A2" s="101" t="s">
        <v>12</v>
      </c>
      <c r="B2" s="102"/>
      <c r="C2" s="102"/>
      <c r="D2" s="102"/>
      <c r="E2" s="102"/>
      <c r="F2" s="102"/>
      <c r="G2" s="102"/>
      <c r="H2" s="103"/>
    </row>
    <row r="3" spans="1:8" ht="13.5" thickBot="1">
      <c r="A3" s="104"/>
      <c r="B3" s="84"/>
      <c r="C3" s="84"/>
      <c r="D3" s="84"/>
      <c r="E3" s="84"/>
      <c r="F3" s="84"/>
      <c r="G3" s="84"/>
      <c r="H3" s="105"/>
    </row>
    <row r="4" spans="1:8" ht="12.75">
      <c r="A4" s="88"/>
      <c r="B4" s="80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18" t="s">
        <v>9</v>
      </c>
      <c r="H4" s="85" t="s">
        <v>7</v>
      </c>
    </row>
    <row r="5" spans="1:8" ht="13.5" thickBot="1">
      <c r="A5" s="106"/>
      <c r="B5" s="107"/>
      <c r="C5" s="107"/>
      <c r="D5" s="107"/>
      <c r="E5" s="107"/>
      <c r="F5" s="107"/>
      <c r="G5" s="15" t="s">
        <v>10</v>
      </c>
      <c r="H5" s="100"/>
    </row>
    <row r="6" spans="1:8" ht="13.5" thickTop="1">
      <c r="A6" s="41">
        <v>1990</v>
      </c>
      <c r="B6" s="5">
        <v>0.17</v>
      </c>
      <c r="C6" s="5">
        <v>0</v>
      </c>
      <c r="D6" s="5">
        <v>182.809</v>
      </c>
      <c r="E6" s="5">
        <v>0</v>
      </c>
      <c r="F6" s="5">
        <v>0</v>
      </c>
      <c r="G6" s="5">
        <v>0</v>
      </c>
      <c r="H6" s="7">
        <f aca="true" t="shared" si="0" ref="H6:H23">SUM(B6:F6)</f>
        <v>182.97899999999998</v>
      </c>
    </row>
    <row r="7" spans="1:8" ht="12.75">
      <c r="A7" s="42">
        <v>1991</v>
      </c>
      <c r="B7" s="6">
        <v>32.3</v>
      </c>
      <c r="C7" s="6">
        <v>0</v>
      </c>
      <c r="D7" s="6">
        <v>237.437</v>
      </c>
      <c r="E7" s="6">
        <v>0</v>
      </c>
      <c r="F7" s="6">
        <v>0</v>
      </c>
      <c r="G7" s="6">
        <v>0</v>
      </c>
      <c r="H7" s="8">
        <f t="shared" si="0"/>
        <v>269.737</v>
      </c>
    </row>
    <row r="8" spans="1:8" ht="12.75">
      <c r="A8" s="42">
        <v>1992</v>
      </c>
      <c r="B8" s="6">
        <v>84.537</v>
      </c>
      <c r="C8" s="6">
        <v>0</v>
      </c>
      <c r="D8" s="6">
        <v>360.348</v>
      </c>
      <c r="E8" s="6">
        <v>0</v>
      </c>
      <c r="F8" s="6">
        <v>0</v>
      </c>
      <c r="G8" s="6">
        <v>0</v>
      </c>
      <c r="H8" s="8">
        <f t="shared" si="0"/>
        <v>444.885</v>
      </c>
    </row>
    <row r="9" spans="1:8" ht="12.75">
      <c r="A9" s="42">
        <v>1993</v>
      </c>
      <c r="B9" s="6">
        <v>88.45</v>
      </c>
      <c r="C9" s="6">
        <v>51.287</v>
      </c>
      <c r="D9" s="6">
        <v>550.594</v>
      </c>
      <c r="E9" s="6">
        <v>0</v>
      </c>
      <c r="F9" s="6">
        <v>0</v>
      </c>
      <c r="G9" s="6">
        <v>0</v>
      </c>
      <c r="H9" s="8">
        <f t="shared" si="0"/>
        <v>690.331</v>
      </c>
    </row>
    <row r="10" spans="1:8" ht="12.75">
      <c r="A10" s="42">
        <v>1994</v>
      </c>
      <c r="B10" s="6">
        <v>128.317</v>
      </c>
      <c r="C10" s="6">
        <v>53.812</v>
      </c>
      <c r="D10" s="6">
        <v>535.69</v>
      </c>
      <c r="E10" s="6">
        <v>0</v>
      </c>
      <c r="F10" s="6">
        <v>0</v>
      </c>
      <c r="G10" s="6">
        <v>0</v>
      </c>
      <c r="H10" s="8">
        <f t="shared" si="0"/>
        <v>717.8190000000001</v>
      </c>
    </row>
    <row r="11" spans="1:8" ht="12.75">
      <c r="A11" s="42">
        <v>1995</v>
      </c>
      <c r="B11" s="6">
        <v>95.613</v>
      </c>
      <c r="C11" s="6">
        <v>39.978</v>
      </c>
      <c r="D11" s="6">
        <v>710.799</v>
      </c>
      <c r="E11" s="6">
        <v>0.095</v>
      </c>
      <c r="F11" s="6">
        <v>0</v>
      </c>
      <c r="G11" s="6">
        <v>0</v>
      </c>
      <c r="H11" s="8">
        <f t="shared" si="0"/>
        <v>846.485</v>
      </c>
    </row>
    <row r="12" spans="1:8" ht="12.75">
      <c r="A12" s="42">
        <v>1996</v>
      </c>
      <c r="B12" s="6">
        <v>90.557</v>
      </c>
      <c r="C12" s="6">
        <v>60.063</v>
      </c>
      <c r="D12" s="6">
        <v>1201.434</v>
      </c>
      <c r="E12" s="6">
        <v>183.811</v>
      </c>
      <c r="F12" s="6">
        <v>0</v>
      </c>
      <c r="G12" s="6">
        <v>0</v>
      </c>
      <c r="H12" s="8">
        <f t="shared" si="0"/>
        <v>1535.865</v>
      </c>
    </row>
    <row r="13" spans="1:8" ht="12.75">
      <c r="A13" s="42">
        <v>1997</v>
      </c>
      <c r="B13" s="6">
        <v>188.007</v>
      </c>
      <c r="C13" s="6">
        <v>45</v>
      </c>
      <c r="D13" s="6">
        <v>1257.796</v>
      </c>
      <c r="E13" s="6">
        <v>32.99</v>
      </c>
      <c r="F13" s="6">
        <v>0</v>
      </c>
      <c r="G13" s="6">
        <v>0</v>
      </c>
      <c r="H13" s="8">
        <f t="shared" si="0"/>
        <v>1523.7930000000001</v>
      </c>
    </row>
    <row r="14" spans="1:8" ht="12.75">
      <c r="A14" s="42">
        <v>1998</v>
      </c>
      <c r="B14" s="6">
        <v>259.183</v>
      </c>
      <c r="C14" s="6">
        <v>14.15</v>
      </c>
      <c r="D14" s="6">
        <v>1638.872</v>
      </c>
      <c r="E14" s="6">
        <v>26.936</v>
      </c>
      <c r="F14" s="6">
        <v>0</v>
      </c>
      <c r="G14" s="6">
        <v>0</v>
      </c>
      <c r="H14" s="8">
        <f t="shared" si="0"/>
        <v>1939.1409999999998</v>
      </c>
    </row>
    <row r="15" spans="1:8" ht="12.75">
      <c r="A15" s="42">
        <v>1999</v>
      </c>
      <c r="B15" s="6">
        <v>187.433</v>
      </c>
      <c r="C15" s="6">
        <v>56</v>
      </c>
      <c r="D15" s="6">
        <v>1067.29</v>
      </c>
      <c r="E15" s="6">
        <v>8.37</v>
      </c>
      <c r="F15" s="6">
        <v>0</v>
      </c>
      <c r="G15" s="6">
        <v>0</v>
      </c>
      <c r="H15" s="8">
        <f t="shared" si="0"/>
        <v>1319.0929999999998</v>
      </c>
    </row>
    <row r="16" spans="1:8" ht="12.75">
      <c r="A16" s="42">
        <v>2000</v>
      </c>
      <c r="B16" s="6">
        <v>144.137</v>
      </c>
      <c r="C16" s="6">
        <v>60</v>
      </c>
      <c r="D16" s="6">
        <v>1211.205</v>
      </c>
      <c r="E16" s="6">
        <v>6.216</v>
      </c>
      <c r="F16" s="6">
        <v>0</v>
      </c>
      <c r="G16" s="6">
        <v>0</v>
      </c>
      <c r="H16" s="8">
        <f t="shared" si="0"/>
        <v>1421.5579999999998</v>
      </c>
    </row>
    <row r="17" spans="1:8" ht="12.75">
      <c r="A17" s="42">
        <v>2001</v>
      </c>
      <c r="B17" s="6">
        <v>208.178</v>
      </c>
      <c r="C17" s="6">
        <v>0</v>
      </c>
      <c r="D17" s="6">
        <v>897.408</v>
      </c>
      <c r="E17" s="6">
        <v>92.453</v>
      </c>
      <c r="F17" s="6">
        <v>0</v>
      </c>
      <c r="G17" s="6">
        <v>0</v>
      </c>
      <c r="H17" s="8">
        <f t="shared" si="0"/>
        <v>1198.039</v>
      </c>
    </row>
    <row r="18" spans="1:8" ht="12.75">
      <c r="A18" s="42">
        <v>2002</v>
      </c>
      <c r="B18" s="6">
        <v>217.67</v>
      </c>
      <c r="C18" s="6">
        <v>135.01</v>
      </c>
      <c r="D18" s="6">
        <v>1807.023</v>
      </c>
      <c r="E18" s="6">
        <v>96.557</v>
      </c>
      <c r="F18" s="6">
        <v>0</v>
      </c>
      <c r="G18" s="6">
        <v>0</v>
      </c>
      <c r="H18" s="8">
        <f t="shared" si="0"/>
        <v>2256.2599999999998</v>
      </c>
    </row>
    <row r="19" spans="1:8" ht="12.75">
      <c r="A19" s="42">
        <v>2003</v>
      </c>
      <c r="B19" s="6">
        <v>24.686</v>
      </c>
      <c r="C19" s="6">
        <v>0</v>
      </c>
      <c r="D19" s="6">
        <v>1139.764</v>
      </c>
      <c r="E19" s="6">
        <v>49.113</v>
      </c>
      <c r="F19" s="6">
        <v>50.411</v>
      </c>
      <c r="G19" s="6">
        <v>0</v>
      </c>
      <c r="H19" s="8">
        <f t="shared" si="0"/>
        <v>1263.974</v>
      </c>
    </row>
    <row r="20" spans="1:8" ht="12.75">
      <c r="A20" s="42">
        <v>2004</v>
      </c>
      <c r="B20" s="6">
        <v>25.548</v>
      </c>
      <c r="C20" s="6">
        <v>0</v>
      </c>
      <c r="D20" s="6">
        <v>696.079</v>
      </c>
      <c r="E20" s="6">
        <v>762.831</v>
      </c>
      <c r="F20" s="6">
        <v>656.843</v>
      </c>
      <c r="G20" s="6">
        <v>0</v>
      </c>
      <c r="H20" s="8">
        <f t="shared" si="0"/>
        <v>2141.301</v>
      </c>
    </row>
    <row r="21" spans="1:8" ht="12.75">
      <c r="A21" s="42">
        <v>2005</v>
      </c>
      <c r="B21" s="6">
        <v>46.558</v>
      </c>
      <c r="C21" s="6">
        <v>0</v>
      </c>
      <c r="D21" s="6">
        <v>981.948</v>
      </c>
      <c r="E21" s="6">
        <v>483.505</v>
      </c>
      <c r="F21" s="6">
        <v>642.987</v>
      </c>
      <c r="G21" s="6">
        <v>0</v>
      </c>
      <c r="H21" s="8">
        <f t="shared" si="0"/>
        <v>2154.998</v>
      </c>
    </row>
    <row r="22" spans="1:8" ht="13.5" customHeight="1">
      <c r="A22" s="42">
        <v>2006</v>
      </c>
      <c r="B22" s="6">
        <v>36.355</v>
      </c>
      <c r="C22" s="6">
        <v>0</v>
      </c>
      <c r="D22" s="6">
        <v>1218.356</v>
      </c>
      <c r="E22" s="6">
        <v>17.012</v>
      </c>
      <c r="F22" s="6">
        <v>112.578</v>
      </c>
      <c r="G22" s="6">
        <v>0</v>
      </c>
      <c r="H22" s="8">
        <f t="shared" si="0"/>
        <v>1384.301</v>
      </c>
    </row>
    <row r="23" spans="1:8" ht="12.75" customHeight="1">
      <c r="A23" s="42">
        <v>2007</v>
      </c>
      <c r="B23" s="6">
        <v>59.3</v>
      </c>
      <c r="C23" s="6">
        <v>0</v>
      </c>
      <c r="D23" s="6">
        <v>931</v>
      </c>
      <c r="E23" s="6">
        <v>1255</v>
      </c>
      <c r="F23" s="6">
        <v>228.6</v>
      </c>
      <c r="G23" s="6">
        <v>0</v>
      </c>
      <c r="H23" s="8">
        <f t="shared" si="0"/>
        <v>2473.9</v>
      </c>
    </row>
    <row r="24" spans="1:8" ht="12.75" customHeight="1" thickBot="1">
      <c r="A24" s="43">
        <v>2008</v>
      </c>
      <c r="B24" s="19">
        <f>87162/1000</f>
        <v>87.162</v>
      </c>
      <c r="C24" s="19">
        <v>0</v>
      </c>
      <c r="D24" s="19">
        <v>524</v>
      </c>
      <c r="E24" s="19">
        <v>1402.6</v>
      </c>
      <c r="F24" s="19">
        <v>217.3</v>
      </c>
      <c r="G24" s="19">
        <v>8.2</v>
      </c>
      <c r="H24" s="8">
        <f>SUM(B24:G24)</f>
        <v>2239.2619999999997</v>
      </c>
    </row>
    <row r="25" spans="1:8" ht="20.25" customHeight="1" thickBot="1" thickTop="1">
      <c r="A25" s="17" t="s">
        <v>7</v>
      </c>
      <c r="B25" s="20">
        <f>SUM(B6:B24)</f>
        <v>2004.161</v>
      </c>
      <c r="C25" s="20">
        <f aca="true" t="shared" si="1" ref="C25:H25">SUM(C6:C24)</f>
        <v>515.3</v>
      </c>
      <c r="D25" s="20">
        <f t="shared" si="1"/>
        <v>17149.852</v>
      </c>
      <c r="E25" s="20">
        <f t="shared" si="1"/>
        <v>4417.489</v>
      </c>
      <c r="F25" s="20">
        <f t="shared" si="1"/>
        <v>1908.7189999999998</v>
      </c>
      <c r="G25" s="20">
        <f t="shared" si="1"/>
        <v>8.2</v>
      </c>
      <c r="H25" s="34">
        <f t="shared" si="1"/>
        <v>26003.721</v>
      </c>
    </row>
    <row r="26" spans="1:8" ht="12.75">
      <c r="A26" s="87"/>
      <c r="B26" s="87"/>
      <c r="C26" s="87"/>
      <c r="D26" s="87"/>
      <c r="E26" s="87"/>
      <c r="F26" s="87"/>
      <c r="G26" s="87"/>
      <c r="H26" s="87"/>
    </row>
    <row r="27" spans="1:8" ht="12.75" customHeight="1">
      <c r="A27" s="77" t="s">
        <v>27</v>
      </c>
      <c r="B27" s="77"/>
      <c r="C27" s="77"/>
      <c r="D27" s="77"/>
      <c r="E27" s="77"/>
      <c r="F27" s="77"/>
      <c r="G27" s="77"/>
      <c r="H27" s="77"/>
    </row>
    <row r="28" spans="1:8" ht="12.75" customHeight="1">
      <c r="A28" s="60"/>
      <c r="B28" s="60"/>
      <c r="C28" s="60"/>
      <c r="D28" s="60"/>
      <c r="E28" s="60"/>
      <c r="F28" s="60"/>
      <c r="G28" s="60"/>
      <c r="H28" s="60"/>
    </row>
    <row r="29" spans="1:8" ht="33.75" customHeight="1">
      <c r="A29" s="99" t="s">
        <v>28</v>
      </c>
      <c r="B29" s="99"/>
      <c r="C29" s="99"/>
      <c r="D29" s="99"/>
      <c r="E29" s="99"/>
      <c r="F29" s="99"/>
      <c r="G29" s="99"/>
      <c r="H29" s="99"/>
    </row>
    <row r="30" spans="1:8" ht="12.75">
      <c r="A30" s="79" t="s">
        <v>29</v>
      </c>
      <c r="B30" s="79"/>
      <c r="C30" s="79"/>
      <c r="D30" s="79"/>
      <c r="E30" s="79"/>
      <c r="F30" s="79"/>
      <c r="G30" s="79"/>
      <c r="H30" s="79"/>
    </row>
    <row r="31" spans="1:8" ht="12.75">
      <c r="A31" s="79"/>
      <c r="B31" s="79"/>
      <c r="C31" s="79"/>
      <c r="D31" s="79"/>
      <c r="E31" s="79"/>
      <c r="F31" s="79"/>
      <c r="G31" s="79"/>
      <c r="H31" s="79"/>
    </row>
    <row r="32" spans="1:8" ht="12.75">
      <c r="A32" s="79"/>
      <c r="B32" s="79"/>
      <c r="C32" s="79"/>
      <c r="D32" s="79"/>
      <c r="E32" s="79"/>
      <c r="F32" s="79"/>
      <c r="G32" s="79"/>
      <c r="H32" s="79"/>
    </row>
    <row r="33" spans="1:8" ht="12.75">
      <c r="A33" s="79"/>
      <c r="B33" s="79"/>
      <c r="C33" s="79"/>
      <c r="D33" s="79"/>
      <c r="E33" s="79"/>
      <c r="F33" s="79"/>
      <c r="G33" s="79"/>
      <c r="H33" s="79"/>
    </row>
    <row r="34" spans="1:8" ht="12.75">
      <c r="A34" s="79"/>
      <c r="B34" s="79"/>
      <c r="C34" s="79"/>
      <c r="D34" s="79"/>
      <c r="E34" s="79"/>
      <c r="F34" s="79"/>
      <c r="G34" s="79"/>
      <c r="H34" s="79"/>
    </row>
    <row r="35" spans="1:8" ht="12.75">
      <c r="A35" s="79"/>
      <c r="B35" s="79"/>
      <c r="C35" s="79"/>
      <c r="D35" s="79"/>
      <c r="E35" s="79"/>
      <c r="F35" s="79"/>
      <c r="G35" s="79"/>
      <c r="H35" s="79"/>
    </row>
    <row r="36" spans="1:8" ht="12.75">
      <c r="A36" s="79"/>
      <c r="B36" s="79"/>
      <c r="C36" s="79"/>
      <c r="D36" s="79"/>
      <c r="E36" s="79"/>
      <c r="F36" s="79"/>
      <c r="G36" s="79"/>
      <c r="H36" s="79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</sheetData>
  <mergeCells count="14">
    <mergeCell ref="A30:H36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H4:H5"/>
    <mergeCell ref="A26:H26"/>
    <mergeCell ref="A27:H27"/>
    <mergeCell ref="A29:H2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workbookViewId="0" topLeftCell="A1">
      <selection activeCell="J12" sqref="J12"/>
    </sheetView>
  </sheetViews>
  <sheetFormatPr defaultColWidth="11.421875" defaultRowHeight="12.75"/>
  <cols>
    <col min="2" max="6" width="19.28125" style="0" customWidth="1"/>
    <col min="7" max="7" width="20.28125" style="0" customWidth="1"/>
    <col min="8" max="8" width="19.28125" style="0" customWidth="1"/>
  </cols>
  <sheetData>
    <row r="1" spans="1:7" ht="12.75">
      <c r="A1" s="90" t="s">
        <v>8</v>
      </c>
      <c r="B1" s="91"/>
      <c r="C1" s="91"/>
      <c r="D1" s="91"/>
      <c r="E1" s="91"/>
      <c r="F1" s="91"/>
      <c r="G1" s="73"/>
    </row>
    <row r="2" spans="1:7" ht="12.75">
      <c r="A2" s="101" t="s">
        <v>13</v>
      </c>
      <c r="B2" s="102"/>
      <c r="C2" s="102"/>
      <c r="D2" s="102"/>
      <c r="E2" s="102"/>
      <c r="F2" s="102"/>
      <c r="G2" s="103"/>
    </row>
    <row r="3" spans="1:7" ht="13.5" thickBot="1">
      <c r="A3" s="104"/>
      <c r="B3" s="84"/>
      <c r="C3" s="84"/>
      <c r="D3" s="84"/>
      <c r="E3" s="84"/>
      <c r="F3" s="84"/>
      <c r="G3" s="105"/>
    </row>
    <row r="4" spans="1:7" ht="12.75">
      <c r="A4" s="88"/>
      <c r="B4" s="80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85" t="s">
        <v>7</v>
      </c>
    </row>
    <row r="5" spans="1:7" ht="12.75">
      <c r="A5" s="109"/>
      <c r="B5" s="110"/>
      <c r="C5" s="110"/>
      <c r="D5" s="110"/>
      <c r="E5" s="110"/>
      <c r="F5" s="110"/>
      <c r="G5" s="108"/>
    </row>
    <row r="6" spans="1:7" ht="12.75">
      <c r="A6" s="70">
        <v>1990</v>
      </c>
      <c r="B6" s="22">
        <v>0.127</v>
      </c>
      <c r="C6" s="22">
        <v>0</v>
      </c>
      <c r="D6" s="22">
        <v>152.443</v>
      </c>
      <c r="E6" s="22">
        <v>6.33</v>
      </c>
      <c r="F6" s="22">
        <v>0</v>
      </c>
      <c r="G6" s="23">
        <f aca="true" t="shared" si="0" ref="G6:G24">SUM(B6:F6)</f>
        <v>158.90000000000003</v>
      </c>
    </row>
    <row r="7" spans="1:7" ht="12.75">
      <c r="A7" s="70">
        <v>1991</v>
      </c>
      <c r="B7" s="24">
        <v>31.873</v>
      </c>
      <c r="C7" s="24">
        <v>0</v>
      </c>
      <c r="D7" s="24">
        <v>297.253</v>
      </c>
      <c r="E7" s="24">
        <v>53.326</v>
      </c>
      <c r="F7" s="24">
        <v>0</v>
      </c>
      <c r="G7" s="25">
        <f t="shared" si="0"/>
        <v>382.452</v>
      </c>
    </row>
    <row r="8" spans="1:7" ht="12.75">
      <c r="A8" s="70">
        <v>1992</v>
      </c>
      <c r="B8" s="24">
        <v>77.818</v>
      </c>
      <c r="C8" s="24">
        <v>0</v>
      </c>
      <c r="D8" s="24">
        <v>478.656</v>
      </c>
      <c r="E8" s="24">
        <v>431.261</v>
      </c>
      <c r="F8" s="24">
        <v>0</v>
      </c>
      <c r="G8" s="25">
        <f t="shared" si="0"/>
        <v>987.7350000000001</v>
      </c>
    </row>
    <row r="9" spans="1:7" ht="12.75">
      <c r="A9" s="70">
        <v>1993</v>
      </c>
      <c r="B9" s="24">
        <v>147.999</v>
      </c>
      <c r="C9" s="24">
        <v>6.5</v>
      </c>
      <c r="D9" s="24">
        <v>762.659</v>
      </c>
      <c r="E9" s="24">
        <v>1520.281</v>
      </c>
      <c r="F9" s="24">
        <v>0</v>
      </c>
      <c r="G9" s="25">
        <f t="shared" si="0"/>
        <v>2437.439</v>
      </c>
    </row>
    <row r="10" spans="1:7" ht="12.75">
      <c r="A10" s="70">
        <v>1994</v>
      </c>
      <c r="B10" s="24">
        <v>147.096</v>
      </c>
      <c r="C10" s="24">
        <v>42.218</v>
      </c>
      <c r="D10" s="24">
        <v>742.389</v>
      </c>
      <c r="E10" s="24">
        <v>28.01</v>
      </c>
      <c r="F10" s="24">
        <v>0</v>
      </c>
      <c r="G10" s="25">
        <f t="shared" si="0"/>
        <v>959.713</v>
      </c>
    </row>
    <row r="11" spans="1:7" ht="12.75">
      <c r="A11" s="70">
        <v>1995</v>
      </c>
      <c r="B11" s="24">
        <v>99.036</v>
      </c>
      <c r="C11" s="24">
        <v>305.79</v>
      </c>
      <c r="D11" s="24">
        <v>591.25</v>
      </c>
      <c r="E11" s="24">
        <v>52.811</v>
      </c>
      <c r="F11" s="24">
        <v>0</v>
      </c>
      <c r="G11" s="25">
        <f t="shared" si="0"/>
        <v>1048.887</v>
      </c>
    </row>
    <row r="12" spans="1:7" ht="12.75">
      <c r="A12" s="70">
        <v>1996</v>
      </c>
      <c r="B12" s="24">
        <v>188.991</v>
      </c>
      <c r="C12" s="24">
        <v>43.823</v>
      </c>
      <c r="D12" s="24">
        <v>1649.333</v>
      </c>
      <c r="E12" s="24">
        <v>26.939</v>
      </c>
      <c r="F12" s="24">
        <v>0</v>
      </c>
      <c r="G12" s="25">
        <f t="shared" si="0"/>
        <v>1909.0860000000002</v>
      </c>
    </row>
    <row r="13" spans="1:7" ht="12.75">
      <c r="A13" s="70">
        <v>1997</v>
      </c>
      <c r="B13" s="24">
        <v>443.725</v>
      </c>
      <c r="C13" s="24">
        <v>61.196</v>
      </c>
      <c r="D13" s="24">
        <v>2702.995</v>
      </c>
      <c r="E13" s="24">
        <v>1355.15</v>
      </c>
      <c r="F13" s="24">
        <v>0</v>
      </c>
      <c r="G13" s="25">
        <f t="shared" si="0"/>
        <v>4563.066000000001</v>
      </c>
    </row>
    <row r="14" spans="1:7" ht="12.75">
      <c r="A14" s="70">
        <v>1998</v>
      </c>
      <c r="B14" s="24">
        <v>436.203</v>
      </c>
      <c r="C14" s="24">
        <v>237.683</v>
      </c>
      <c r="D14" s="24">
        <v>3789.777</v>
      </c>
      <c r="E14" s="24">
        <v>1391.923</v>
      </c>
      <c r="F14" s="24">
        <v>0</v>
      </c>
      <c r="G14" s="25">
        <f t="shared" si="0"/>
        <v>5855.586</v>
      </c>
    </row>
    <row r="15" spans="1:7" ht="12.75">
      <c r="A15" s="70">
        <v>1999</v>
      </c>
      <c r="B15" s="24">
        <v>185.4</v>
      </c>
      <c r="C15" s="24">
        <v>17.85</v>
      </c>
      <c r="D15" s="24">
        <v>3995.116</v>
      </c>
      <c r="E15" s="24">
        <v>634.715</v>
      </c>
      <c r="F15" s="24">
        <v>0</v>
      </c>
      <c r="G15" s="25">
        <f t="shared" si="0"/>
        <v>4833.081</v>
      </c>
    </row>
    <row r="16" spans="1:7" ht="12.75">
      <c r="A16" s="70">
        <v>2000</v>
      </c>
      <c r="B16" s="24">
        <v>115.799</v>
      </c>
      <c r="C16" s="24">
        <v>5.364</v>
      </c>
      <c r="D16" s="24">
        <v>1585.198</v>
      </c>
      <c r="E16" s="24">
        <v>823.57</v>
      </c>
      <c r="F16" s="24">
        <v>0</v>
      </c>
      <c r="G16" s="25">
        <f t="shared" si="0"/>
        <v>2529.931</v>
      </c>
    </row>
    <row r="17" spans="1:7" ht="12.75">
      <c r="A17" s="70">
        <v>2001</v>
      </c>
      <c r="B17" s="24">
        <v>156.541</v>
      </c>
      <c r="C17" s="24">
        <v>0</v>
      </c>
      <c r="D17" s="24">
        <v>2193.579</v>
      </c>
      <c r="E17" s="24">
        <v>855.874</v>
      </c>
      <c r="F17" s="24">
        <v>0</v>
      </c>
      <c r="G17" s="25">
        <f t="shared" si="0"/>
        <v>3205.9940000000006</v>
      </c>
    </row>
    <row r="18" spans="1:7" ht="12.75">
      <c r="A18" s="70">
        <v>2002</v>
      </c>
      <c r="B18" s="24">
        <v>212.321</v>
      </c>
      <c r="C18" s="24">
        <v>74.834</v>
      </c>
      <c r="D18" s="24">
        <v>3975.945</v>
      </c>
      <c r="E18" s="24">
        <v>195.437</v>
      </c>
      <c r="F18" s="24">
        <v>0</v>
      </c>
      <c r="G18" s="25">
        <f t="shared" si="0"/>
        <v>4458.537</v>
      </c>
    </row>
    <row r="19" spans="1:7" ht="12.75">
      <c r="A19" s="70">
        <v>2003</v>
      </c>
      <c r="B19" s="24">
        <v>0</v>
      </c>
      <c r="C19" s="24">
        <v>103.104</v>
      </c>
      <c r="D19" s="24">
        <v>3208.898</v>
      </c>
      <c r="E19" s="24">
        <v>300.001</v>
      </c>
      <c r="F19" s="24">
        <v>166.319</v>
      </c>
      <c r="G19" s="25">
        <f t="shared" si="0"/>
        <v>3778.3219999999997</v>
      </c>
    </row>
    <row r="20" spans="1:7" ht="12.75">
      <c r="A20" s="70">
        <v>2004</v>
      </c>
      <c r="B20" s="24">
        <v>0</v>
      </c>
      <c r="C20" s="24">
        <v>0</v>
      </c>
      <c r="D20" s="24">
        <v>2692.602</v>
      </c>
      <c r="E20" s="24">
        <v>2305.679</v>
      </c>
      <c r="F20" s="24">
        <v>287.521</v>
      </c>
      <c r="G20" s="25">
        <f t="shared" si="0"/>
        <v>5285.802</v>
      </c>
    </row>
    <row r="21" spans="1:7" ht="12.75">
      <c r="A21" s="70">
        <v>2005</v>
      </c>
      <c r="B21" s="24">
        <v>0</v>
      </c>
      <c r="C21" s="24">
        <v>0</v>
      </c>
      <c r="D21" s="24">
        <v>2650.633</v>
      </c>
      <c r="E21" s="24">
        <v>1123.293</v>
      </c>
      <c r="F21" s="24">
        <v>473.89</v>
      </c>
      <c r="G21" s="25">
        <f t="shared" si="0"/>
        <v>4247.816</v>
      </c>
    </row>
    <row r="22" spans="1:7" ht="12.75">
      <c r="A22" s="70">
        <v>2006</v>
      </c>
      <c r="B22" s="24">
        <v>0</v>
      </c>
      <c r="C22" s="24">
        <v>0</v>
      </c>
      <c r="D22" s="24">
        <v>2715.852</v>
      </c>
      <c r="E22" s="24">
        <v>3419.468</v>
      </c>
      <c r="F22" s="24">
        <v>103.387</v>
      </c>
      <c r="G22" s="25">
        <f t="shared" si="0"/>
        <v>6238.706999999999</v>
      </c>
    </row>
    <row r="23" spans="1:7" ht="12.75">
      <c r="A23" s="70">
        <v>2007</v>
      </c>
      <c r="B23" s="24">
        <f>+'[3]lineas 2007 2008 $c.año'!$F$20</f>
        <v>0.202</v>
      </c>
      <c r="C23" s="24">
        <v>0</v>
      </c>
      <c r="D23" s="24">
        <f>+'[3]lineas 2007 2008 $c.año'!$F$19</f>
        <v>3912.251847</v>
      </c>
      <c r="E23" s="24">
        <f>+'[3]lineas 2007 2008 $c.año'!$F$18</f>
        <v>1747.7252549999998</v>
      </c>
      <c r="F23" s="24">
        <f>+'[3]lineas 2007 2008 $c.año'!$F$21</f>
        <v>171.471579</v>
      </c>
      <c r="G23" s="25">
        <f t="shared" si="0"/>
        <v>5831.650681</v>
      </c>
    </row>
    <row r="24" spans="1:7" ht="13.5" thickBot="1">
      <c r="A24" s="70">
        <v>2008</v>
      </c>
      <c r="B24" s="24"/>
      <c r="C24" s="24"/>
      <c r="D24" s="24">
        <f>+'[3]lineas 2007 2008 $c.año'!$F$6</f>
        <v>5069.815</v>
      </c>
      <c r="E24" s="24">
        <f>+'[3]lineas 2007 2008 $c.año'!$F$5</f>
        <v>2393.165</v>
      </c>
      <c r="F24" s="24">
        <f>+'[3]lineas 2007 2008 $c.año'!$F$8</f>
        <v>243.015</v>
      </c>
      <c r="G24" s="25">
        <f t="shared" si="0"/>
        <v>7705.995</v>
      </c>
    </row>
    <row r="25" spans="1:7" ht="19.5" customHeight="1" thickBot="1" thickTop="1">
      <c r="A25" s="26" t="s">
        <v>7</v>
      </c>
      <c r="B25" s="27">
        <f aca="true" t="shared" si="1" ref="B25:G25">SUM(B6:B24)</f>
        <v>2243.1310000000003</v>
      </c>
      <c r="C25" s="27">
        <f t="shared" si="1"/>
        <v>898.3620000000001</v>
      </c>
      <c r="D25" s="27">
        <f t="shared" si="1"/>
        <v>43166.644847</v>
      </c>
      <c r="E25" s="27">
        <f t="shared" si="1"/>
        <v>18664.958254999998</v>
      </c>
      <c r="F25" s="27">
        <f t="shared" si="1"/>
        <v>1445.603579</v>
      </c>
      <c r="G25" s="69">
        <f t="shared" si="1"/>
        <v>66418.699681</v>
      </c>
    </row>
    <row r="26" spans="1:7" ht="12.75">
      <c r="A26" s="87"/>
      <c r="B26" s="87"/>
      <c r="C26" s="87"/>
      <c r="D26" s="87"/>
      <c r="E26" s="87"/>
      <c r="F26" s="87"/>
      <c r="G26" s="87"/>
    </row>
    <row r="27" spans="1:8" ht="12.75" customHeight="1">
      <c r="A27" s="77" t="s">
        <v>27</v>
      </c>
      <c r="B27" s="77"/>
      <c r="C27" s="77"/>
      <c r="D27" s="77"/>
      <c r="E27" s="77"/>
      <c r="F27" s="77"/>
      <c r="G27" s="77"/>
      <c r="H27" s="77"/>
    </row>
    <row r="28" spans="1:8" ht="12.75" customHeight="1">
      <c r="A28" s="60"/>
      <c r="B28" s="60"/>
      <c r="C28" s="60"/>
      <c r="D28" s="60"/>
      <c r="E28" s="60"/>
      <c r="F28" s="60"/>
      <c r="G28" s="60"/>
      <c r="H28" s="60"/>
    </row>
    <row r="29" spans="1:8" ht="30" customHeight="1">
      <c r="A29" s="99" t="s">
        <v>28</v>
      </c>
      <c r="B29" s="99"/>
      <c r="C29" s="99"/>
      <c r="D29" s="99"/>
      <c r="E29" s="99"/>
      <c r="F29" s="99"/>
      <c r="G29" s="99"/>
      <c r="H29" s="99"/>
    </row>
    <row r="30" spans="1:8" ht="12.75" customHeight="1">
      <c r="A30" s="79" t="s">
        <v>29</v>
      </c>
      <c r="B30" s="79"/>
      <c r="C30" s="79"/>
      <c r="D30" s="79"/>
      <c r="E30" s="79"/>
      <c r="F30" s="79"/>
      <c r="G30" s="79"/>
      <c r="H30" s="79"/>
    </row>
    <row r="31" spans="1:8" ht="12.75">
      <c r="A31" s="79"/>
      <c r="B31" s="79"/>
      <c r="C31" s="79"/>
      <c r="D31" s="79"/>
      <c r="E31" s="79"/>
      <c r="F31" s="79"/>
      <c r="G31" s="79"/>
      <c r="H31" s="79"/>
    </row>
    <row r="32" spans="1:8" ht="12.75">
      <c r="A32" s="79"/>
      <c r="B32" s="79"/>
      <c r="C32" s="79"/>
      <c r="D32" s="79"/>
      <c r="E32" s="79"/>
      <c r="F32" s="79"/>
      <c r="G32" s="79"/>
      <c r="H32" s="79"/>
    </row>
    <row r="33" spans="1:8" ht="12.75">
      <c r="A33" s="79"/>
      <c r="B33" s="79"/>
      <c r="C33" s="79"/>
      <c r="D33" s="79"/>
      <c r="E33" s="79"/>
      <c r="F33" s="79"/>
      <c r="G33" s="79"/>
      <c r="H33" s="79"/>
    </row>
    <row r="34" spans="1:8" ht="12.75">
      <c r="A34" s="79"/>
      <c r="B34" s="79"/>
      <c r="C34" s="79"/>
      <c r="D34" s="79"/>
      <c r="E34" s="79"/>
      <c r="F34" s="79"/>
      <c r="G34" s="79"/>
      <c r="H34" s="79"/>
    </row>
    <row r="35" spans="1:8" ht="12.75">
      <c r="A35" s="79"/>
      <c r="B35" s="79"/>
      <c r="C35" s="79"/>
      <c r="D35" s="79"/>
      <c r="E35" s="79"/>
      <c r="F35" s="79"/>
      <c r="G35" s="79"/>
      <c r="H35" s="79"/>
    </row>
    <row r="36" spans="1:8" ht="12.75">
      <c r="A36" s="79"/>
      <c r="B36" s="79"/>
      <c r="C36" s="79"/>
      <c r="D36" s="79"/>
      <c r="E36" s="79"/>
      <c r="F36" s="79"/>
      <c r="G36" s="79"/>
      <c r="H36" s="79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8" ht="12.75">
      <c r="B48" s="1"/>
      <c r="C48" s="1"/>
      <c r="D48" s="1"/>
      <c r="E48" s="1"/>
      <c r="F48" s="1"/>
      <c r="G48" s="1"/>
      <c r="H48" s="1">
        <f>SUM(H31:H47)</f>
        <v>0</v>
      </c>
    </row>
    <row r="49" spans="2:7" ht="12.75">
      <c r="B49" s="1"/>
      <c r="C49" s="1"/>
      <c r="D49" s="1"/>
      <c r="E49" s="1"/>
      <c r="F49" s="1"/>
      <c r="G49" s="1"/>
    </row>
  </sheetData>
  <mergeCells count="14">
    <mergeCell ref="A30:H36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26:G26"/>
    <mergeCell ref="A27:H27"/>
    <mergeCell ref="A29:H2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="75" zoomScaleNormal="75" workbookViewId="0" topLeftCell="A1">
      <selection activeCell="K24" sqref="K24"/>
    </sheetView>
  </sheetViews>
  <sheetFormatPr defaultColWidth="11.421875" defaultRowHeight="12.75"/>
  <cols>
    <col min="2" max="8" width="19.28125" style="0" customWidth="1"/>
  </cols>
  <sheetData>
    <row r="1" spans="1:8" ht="12.75">
      <c r="A1" s="90" t="s">
        <v>8</v>
      </c>
      <c r="B1" s="91"/>
      <c r="C1" s="91"/>
      <c r="D1" s="91"/>
      <c r="E1" s="91"/>
      <c r="F1" s="91"/>
      <c r="G1" s="91"/>
      <c r="H1" s="73"/>
    </row>
    <row r="2" spans="1:8" ht="12.75">
      <c r="A2" s="101" t="s">
        <v>14</v>
      </c>
      <c r="B2" s="102"/>
      <c r="C2" s="102"/>
      <c r="D2" s="102"/>
      <c r="E2" s="102"/>
      <c r="F2" s="102"/>
      <c r="G2" s="102"/>
      <c r="H2" s="103"/>
    </row>
    <row r="3" spans="1:8" ht="13.5" thickBot="1">
      <c r="A3" s="104"/>
      <c r="B3" s="84"/>
      <c r="C3" s="84"/>
      <c r="D3" s="84"/>
      <c r="E3" s="84"/>
      <c r="F3" s="84"/>
      <c r="G3" s="84"/>
      <c r="H3" s="105"/>
    </row>
    <row r="4" spans="1:8" ht="12.75">
      <c r="A4" s="88"/>
      <c r="B4" s="80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80" t="s">
        <v>9</v>
      </c>
      <c r="H4" s="111" t="s">
        <v>7</v>
      </c>
    </row>
    <row r="5" spans="1:8" ht="12.75">
      <c r="A5" s="109"/>
      <c r="B5" s="110"/>
      <c r="C5" s="110"/>
      <c r="D5" s="110"/>
      <c r="E5" s="110"/>
      <c r="F5" s="110"/>
      <c r="G5" s="110"/>
      <c r="H5" s="112"/>
    </row>
    <row r="6" spans="1:8" ht="12.75">
      <c r="A6" s="39">
        <v>1990</v>
      </c>
      <c r="B6" s="22">
        <v>39.992</v>
      </c>
      <c r="C6" s="22">
        <v>0</v>
      </c>
      <c r="D6" s="22">
        <v>542.933</v>
      </c>
      <c r="E6" s="22">
        <v>448.047</v>
      </c>
      <c r="F6" s="22">
        <v>0</v>
      </c>
      <c r="G6" s="75"/>
      <c r="H6" s="23">
        <f>SUM(B6:G6)</f>
        <v>1030.972</v>
      </c>
    </row>
    <row r="7" spans="1:8" ht="12.75">
      <c r="A7" s="39">
        <v>1991</v>
      </c>
      <c r="B7" s="24">
        <v>85.988</v>
      </c>
      <c r="C7" s="24">
        <v>0</v>
      </c>
      <c r="D7" s="24">
        <v>1020.483</v>
      </c>
      <c r="E7" s="24">
        <v>68.729</v>
      </c>
      <c r="F7" s="24">
        <v>0</v>
      </c>
      <c r="G7" s="28"/>
      <c r="H7" s="25">
        <f aca="true" t="shared" si="0" ref="H7:H24">SUM(B7:G7)</f>
        <v>1175.2</v>
      </c>
    </row>
    <row r="8" spans="1:8" ht="12.75">
      <c r="A8" s="39">
        <v>1992</v>
      </c>
      <c r="B8" s="24">
        <v>114.406</v>
      </c>
      <c r="C8" s="24">
        <v>0</v>
      </c>
      <c r="D8" s="24">
        <v>1578.338</v>
      </c>
      <c r="E8" s="24">
        <v>56.054</v>
      </c>
      <c r="F8" s="24">
        <v>0</v>
      </c>
      <c r="G8" s="28"/>
      <c r="H8" s="25">
        <f t="shared" si="0"/>
        <v>1748.798</v>
      </c>
    </row>
    <row r="9" spans="1:8" ht="12.75">
      <c r="A9" s="39">
        <v>1993</v>
      </c>
      <c r="B9" s="24">
        <v>153.546</v>
      </c>
      <c r="C9" s="24">
        <v>1.875</v>
      </c>
      <c r="D9" s="24">
        <v>2258.732</v>
      </c>
      <c r="E9" s="24">
        <v>1925.068</v>
      </c>
      <c r="F9" s="24">
        <v>0</v>
      </c>
      <c r="G9" s="28"/>
      <c r="H9" s="25">
        <f t="shared" si="0"/>
        <v>4339.221</v>
      </c>
    </row>
    <row r="10" spans="1:8" ht="12.75">
      <c r="A10" s="39">
        <v>1994</v>
      </c>
      <c r="B10" s="24">
        <v>187.998</v>
      </c>
      <c r="C10" s="24">
        <v>7</v>
      </c>
      <c r="D10" s="24">
        <v>3144.613</v>
      </c>
      <c r="E10" s="24">
        <v>5105.225</v>
      </c>
      <c r="F10" s="24">
        <v>0</v>
      </c>
      <c r="G10" s="28"/>
      <c r="H10" s="25">
        <f t="shared" si="0"/>
        <v>8444.836</v>
      </c>
    </row>
    <row r="11" spans="1:8" ht="12.75">
      <c r="A11" s="39">
        <v>1995</v>
      </c>
      <c r="B11" s="24">
        <v>218.869</v>
      </c>
      <c r="C11" s="24">
        <v>153.9</v>
      </c>
      <c r="D11" s="24">
        <v>3228.737</v>
      </c>
      <c r="E11" s="24">
        <v>3311.31</v>
      </c>
      <c r="F11" s="24">
        <v>0</v>
      </c>
      <c r="G11" s="28"/>
      <c r="H11" s="25">
        <f t="shared" si="0"/>
        <v>6912.816000000001</v>
      </c>
    </row>
    <row r="12" spans="1:8" ht="12.75">
      <c r="A12" s="39">
        <v>1996</v>
      </c>
      <c r="B12" s="24">
        <v>493.151</v>
      </c>
      <c r="C12" s="24">
        <v>360</v>
      </c>
      <c r="D12" s="24">
        <v>6799.494</v>
      </c>
      <c r="E12" s="24">
        <v>2890</v>
      </c>
      <c r="F12" s="24">
        <v>0</v>
      </c>
      <c r="G12" s="28"/>
      <c r="H12" s="25">
        <f t="shared" si="0"/>
        <v>10542.645</v>
      </c>
    </row>
    <row r="13" spans="1:8" ht="12.75">
      <c r="A13" s="39">
        <v>1997</v>
      </c>
      <c r="B13" s="24">
        <v>581.513</v>
      </c>
      <c r="C13" s="24">
        <v>347.118</v>
      </c>
      <c r="D13" s="24">
        <v>8074.575</v>
      </c>
      <c r="E13" s="24">
        <v>5915.243</v>
      </c>
      <c r="F13" s="24">
        <v>0</v>
      </c>
      <c r="G13" s="28"/>
      <c r="H13" s="25">
        <f t="shared" si="0"/>
        <v>14918.449</v>
      </c>
    </row>
    <row r="14" spans="1:8" ht="12.75">
      <c r="A14" s="39">
        <v>1998</v>
      </c>
      <c r="B14" s="24">
        <v>265.098</v>
      </c>
      <c r="C14" s="24">
        <v>247.348</v>
      </c>
      <c r="D14" s="24">
        <v>8955.759</v>
      </c>
      <c r="E14" s="24">
        <v>2745.363</v>
      </c>
      <c r="F14" s="24">
        <v>0</v>
      </c>
      <c r="G14" s="28"/>
      <c r="H14" s="25">
        <f t="shared" si="0"/>
        <v>12213.568</v>
      </c>
    </row>
    <row r="15" spans="1:8" ht="12.75">
      <c r="A15" s="39">
        <v>1999</v>
      </c>
      <c r="B15" s="24">
        <v>426.68</v>
      </c>
      <c r="C15" s="24">
        <v>602.699</v>
      </c>
      <c r="D15" s="24">
        <v>5439.642</v>
      </c>
      <c r="E15" s="24">
        <v>2324.321</v>
      </c>
      <c r="F15" s="24">
        <v>0</v>
      </c>
      <c r="G15" s="28"/>
      <c r="H15" s="25">
        <f t="shared" si="0"/>
        <v>8793.342</v>
      </c>
    </row>
    <row r="16" spans="1:8" ht="12.75">
      <c r="A16" s="39">
        <v>2000</v>
      </c>
      <c r="B16" s="24">
        <v>307.139</v>
      </c>
      <c r="C16" s="24">
        <v>3.492</v>
      </c>
      <c r="D16" s="24">
        <v>6700.119</v>
      </c>
      <c r="E16" s="24">
        <v>1472.032</v>
      </c>
      <c r="F16" s="24">
        <v>0</v>
      </c>
      <c r="G16" s="28"/>
      <c r="H16" s="25">
        <f t="shared" si="0"/>
        <v>8482.782</v>
      </c>
    </row>
    <row r="17" spans="1:8" ht="12.75">
      <c r="A17" s="39">
        <v>2001</v>
      </c>
      <c r="B17" s="24">
        <v>221.171</v>
      </c>
      <c r="C17" s="24">
        <v>686.71</v>
      </c>
      <c r="D17" s="24">
        <v>5365.604</v>
      </c>
      <c r="E17" s="24">
        <v>1249.056</v>
      </c>
      <c r="F17" s="24">
        <v>0</v>
      </c>
      <c r="G17" s="28"/>
      <c r="H17" s="25">
        <f t="shared" si="0"/>
        <v>7522.541000000001</v>
      </c>
    </row>
    <row r="18" spans="1:8" ht="12.75">
      <c r="A18" s="39">
        <v>2002</v>
      </c>
      <c r="B18" s="24">
        <v>148.72</v>
      </c>
      <c r="C18" s="24">
        <v>0</v>
      </c>
      <c r="D18" s="24">
        <v>7513.488</v>
      </c>
      <c r="E18" s="24">
        <v>1119.087</v>
      </c>
      <c r="F18" s="24">
        <v>449.355</v>
      </c>
      <c r="G18" s="28"/>
      <c r="H18" s="25">
        <f t="shared" si="0"/>
        <v>9230.65</v>
      </c>
    </row>
    <row r="19" spans="1:8" ht="12.75">
      <c r="A19" s="39">
        <v>2003</v>
      </c>
      <c r="B19" s="24">
        <v>69.144</v>
      </c>
      <c r="C19" s="24">
        <v>0</v>
      </c>
      <c r="D19" s="24">
        <v>5454.388</v>
      </c>
      <c r="E19" s="24">
        <v>731.959</v>
      </c>
      <c r="F19" s="24">
        <v>94.476</v>
      </c>
      <c r="G19" s="28"/>
      <c r="H19" s="25">
        <f t="shared" si="0"/>
        <v>6349.967</v>
      </c>
    </row>
    <row r="20" spans="1:8" ht="12.75">
      <c r="A20" s="39">
        <v>2004</v>
      </c>
      <c r="B20" s="24">
        <v>66.419</v>
      </c>
      <c r="C20" s="24">
        <v>0</v>
      </c>
      <c r="D20" s="24">
        <v>6592.702</v>
      </c>
      <c r="E20" s="24">
        <v>3725.281</v>
      </c>
      <c r="F20" s="24">
        <v>758.713</v>
      </c>
      <c r="G20" s="28"/>
      <c r="H20" s="25">
        <f t="shared" si="0"/>
        <v>11143.115</v>
      </c>
    </row>
    <row r="21" spans="1:8" ht="12.75">
      <c r="A21" s="39">
        <v>2005</v>
      </c>
      <c r="B21" s="24">
        <v>215.311</v>
      </c>
      <c r="C21" s="24">
        <v>0</v>
      </c>
      <c r="D21" s="24">
        <v>5944.695</v>
      </c>
      <c r="E21" s="24">
        <v>2070.027</v>
      </c>
      <c r="F21" s="24">
        <v>807.226</v>
      </c>
      <c r="G21" s="28">
        <f>+'[3]PROYECTOS REGIONES 2003-2008'!$F$14/1000</f>
        <v>0.992</v>
      </c>
      <c r="H21" s="25">
        <f t="shared" si="0"/>
        <v>9038.251</v>
      </c>
    </row>
    <row r="22" spans="1:8" ht="12.75">
      <c r="A22" s="39">
        <v>2006</v>
      </c>
      <c r="B22" s="28">
        <v>27.02</v>
      </c>
      <c r="C22" s="24">
        <v>0</v>
      </c>
      <c r="D22" s="24">
        <v>5461.019</v>
      </c>
      <c r="E22" s="24">
        <v>3028.629</v>
      </c>
      <c r="F22" s="24">
        <v>0</v>
      </c>
      <c r="G22" s="28"/>
      <c r="H22" s="25">
        <f t="shared" si="0"/>
        <v>8516.668000000001</v>
      </c>
    </row>
    <row r="23" spans="1:8" ht="12.75">
      <c r="A23" s="39">
        <v>2007</v>
      </c>
      <c r="B23" s="24">
        <f>+'[3]lineas 2007 2008 $c.año'!$G$20</f>
        <v>337.1513</v>
      </c>
      <c r="C23" s="24">
        <v>0</v>
      </c>
      <c r="D23" s="24">
        <f>+'[3]lineas 2007 2008 $c.año'!$G$19</f>
        <v>10527.116127999998</v>
      </c>
      <c r="E23" s="24">
        <f>+'[3]lineas 2007 2008 $c.año'!$G$18</f>
        <v>2394.7262769999998</v>
      </c>
      <c r="F23" s="24">
        <f>+'[3]lineas 2007 2008 $c.año'!$G$21</f>
        <v>607.551782</v>
      </c>
      <c r="G23" s="28"/>
      <c r="H23" s="25">
        <f t="shared" si="0"/>
        <v>13866.545486999998</v>
      </c>
    </row>
    <row r="24" spans="1:8" ht="13.5" thickBot="1">
      <c r="A24" s="39">
        <v>2008</v>
      </c>
      <c r="B24" s="24">
        <f>319947/1000</f>
        <v>319.947</v>
      </c>
      <c r="C24" s="24"/>
      <c r="D24" s="24">
        <f>+'[3]lineas 2007 2008 $c.año'!$G$6</f>
        <v>14173.929</v>
      </c>
      <c r="E24" s="24">
        <f>+'[3]lineas 2007 2008 $c.año'!$G$5</f>
        <v>4223.974</v>
      </c>
      <c r="F24" s="24">
        <f>+'[3]lineas 2007 2008 $c.año'!$G$8</f>
        <v>666.449</v>
      </c>
      <c r="G24" s="28"/>
      <c r="H24" s="29">
        <f t="shared" si="0"/>
        <v>19384.299</v>
      </c>
    </row>
    <row r="25" spans="1:8" ht="18" customHeight="1" thickBot="1" thickTop="1">
      <c r="A25" s="26" t="s">
        <v>7</v>
      </c>
      <c r="B25" s="27">
        <f>SUM(B6:B24)</f>
        <v>4279.2633</v>
      </c>
      <c r="C25" s="27">
        <f aca="true" t="shared" si="1" ref="C25:H25">SUM(C6:C24)</f>
        <v>2410.142</v>
      </c>
      <c r="D25" s="27">
        <f t="shared" si="1"/>
        <v>108776.366128</v>
      </c>
      <c r="E25" s="27">
        <f t="shared" si="1"/>
        <v>44804.13127700001</v>
      </c>
      <c r="F25" s="27">
        <f t="shared" si="1"/>
        <v>3383.770782</v>
      </c>
      <c r="G25" s="21">
        <f t="shared" si="1"/>
        <v>0.992</v>
      </c>
      <c r="H25" s="69">
        <f t="shared" si="1"/>
        <v>163654.665487</v>
      </c>
    </row>
    <row r="26" spans="1:8" ht="12.75">
      <c r="A26" s="87"/>
      <c r="B26" s="87"/>
      <c r="C26" s="87"/>
      <c r="D26" s="87"/>
      <c r="E26" s="87"/>
      <c r="F26" s="87"/>
      <c r="G26" s="87"/>
      <c r="H26" s="87"/>
    </row>
    <row r="27" spans="1:8" ht="12.75" customHeight="1">
      <c r="A27" s="77" t="s">
        <v>27</v>
      </c>
      <c r="B27" s="77"/>
      <c r="C27" s="77"/>
      <c r="D27" s="77"/>
      <c r="E27" s="77"/>
      <c r="F27" s="77"/>
      <c r="G27" s="77"/>
      <c r="H27" s="77"/>
    </row>
    <row r="28" spans="1:8" ht="12.75" customHeight="1">
      <c r="A28" s="60"/>
      <c r="B28" s="60"/>
      <c r="C28" s="60"/>
      <c r="D28" s="60"/>
      <c r="E28" s="60"/>
      <c r="F28" s="60"/>
      <c r="G28" s="60"/>
      <c r="H28" s="60"/>
    </row>
    <row r="29" spans="1:8" ht="27.75" customHeight="1">
      <c r="A29" s="99" t="s">
        <v>28</v>
      </c>
      <c r="B29" s="99"/>
      <c r="C29" s="99"/>
      <c r="D29" s="99"/>
      <c r="E29" s="99"/>
      <c r="F29" s="99"/>
      <c r="G29" s="99"/>
      <c r="H29" s="99"/>
    </row>
    <row r="30" spans="1:8" ht="12.75">
      <c r="A30" s="79" t="s">
        <v>29</v>
      </c>
      <c r="B30" s="79"/>
      <c r="C30" s="79"/>
      <c r="D30" s="79"/>
      <c r="E30" s="79"/>
      <c r="F30" s="79"/>
      <c r="G30" s="79"/>
      <c r="H30" s="79"/>
    </row>
    <row r="31" spans="1:8" ht="12.75">
      <c r="A31" s="79"/>
      <c r="B31" s="79"/>
      <c r="C31" s="79"/>
      <c r="D31" s="79"/>
      <c r="E31" s="79"/>
      <c r="F31" s="79"/>
      <c r="G31" s="79"/>
      <c r="H31" s="79"/>
    </row>
    <row r="32" spans="1:8" ht="12.75">
      <c r="A32" s="79"/>
      <c r="B32" s="79"/>
      <c r="C32" s="79"/>
      <c r="D32" s="79"/>
      <c r="E32" s="79"/>
      <c r="F32" s="79"/>
      <c r="G32" s="79"/>
      <c r="H32" s="79"/>
    </row>
    <row r="33" spans="1:8" ht="12.75">
      <c r="A33" s="79"/>
      <c r="B33" s="79"/>
      <c r="C33" s="79"/>
      <c r="D33" s="79"/>
      <c r="E33" s="79"/>
      <c r="F33" s="79"/>
      <c r="G33" s="79"/>
      <c r="H33" s="79"/>
    </row>
    <row r="34" spans="1:8" ht="12.75">
      <c r="A34" s="79"/>
      <c r="B34" s="79"/>
      <c r="C34" s="79"/>
      <c r="D34" s="79"/>
      <c r="E34" s="79"/>
      <c r="F34" s="79"/>
      <c r="G34" s="79"/>
      <c r="H34" s="79"/>
    </row>
    <row r="35" spans="1:8" ht="12.75">
      <c r="A35" s="79"/>
      <c r="B35" s="79"/>
      <c r="C35" s="79"/>
      <c r="D35" s="79"/>
      <c r="E35" s="79"/>
      <c r="F35" s="79"/>
      <c r="G35" s="79"/>
      <c r="H35" s="79"/>
    </row>
    <row r="36" spans="1:8" ht="12.75">
      <c r="A36" s="79"/>
      <c r="B36" s="79"/>
      <c r="C36" s="79"/>
      <c r="D36" s="79"/>
      <c r="E36" s="79"/>
      <c r="F36" s="79"/>
      <c r="G36" s="79"/>
      <c r="H36" s="79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>
        <f>+B30/1000</f>
        <v>0</v>
      </c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</sheetData>
  <mergeCells count="15">
    <mergeCell ref="A30:H36"/>
    <mergeCell ref="A29:H29"/>
    <mergeCell ref="H4:H5"/>
    <mergeCell ref="A26:H26"/>
    <mergeCell ref="A27:H27"/>
    <mergeCell ref="G4:G5"/>
    <mergeCell ref="A1:H1"/>
    <mergeCell ref="A2:H2"/>
    <mergeCell ref="A3:H3"/>
    <mergeCell ref="A4:A5"/>
    <mergeCell ref="B4:B5"/>
    <mergeCell ref="C4:C5"/>
    <mergeCell ref="D4:D5"/>
    <mergeCell ref="E4:E5"/>
    <mergeCell ref="F4:F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="75" zoomScaleNormal="75" workbookViewId="0" topLeftCell="A1">
      <selection activeCell="H13" sqref="H13"/>
    </sheetView>
  </sheetViews>
  <sheetFormatPr defaultColWidth="11.421875" defaultRowHeight="12.75"/>
  <cols>
    <col min="2" max="7" width="19.28125" style="0" customWidth="1"/>
  </cols>
  <sheetData>
    <row r="1" spans="1:7" ht="12.75">
      <c r="A1" s="90" t="s">
        <v>8</v>
      </c>
      <c r="B1" s="91"/>
      <c r="C1" s="91"/>
      <c r="D1" s="91"/>
      <c r="E1" s="91"/>
      <c r="F1" s="91"/>
      <c r="G1" s="73"/>
    </row>
    <row r="2" spans="1:7" ht="12.75">
      <c r="A2" s="101" t="s">
        <v>15</v>
      </c>
      <c r="B2" s="102"/>
      <c r="C2" s="102"/>
      <c r="D2" s="102"/>
      <c r="E2" s="102"/>
      <c r="F2" s="102"/>
      <c r="G2" s="103"/>
    </row>
    <row r="3" spans="1:7" ht="13.5" thickBot="1">
      <c r="A3" s="104"/>
      <c r="B3" s="84"/>
      <c r="C3" s="84"/>
      <c r="D3" s="84"/>
      <c r="E3" s="84"/>
      <c r="F3" s="84"/>
      <c r="G3" s="105"/>
    </row>
    <row r="4" spans="1:7" ht="12.75">
      <c r="A4" s="88"/>
      <c r="B4" s="80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85" t="s">
        <v>7</v>
      </c>
    </row>
    <row r="5" spans="1:7" ht="13.5" thickBot="1">
      <c r="A5" s="106"/>
      <c r="B5" s="107"/>
      <c r="C5" s="107"/>
      <c r="D5" s="107"/>
      <c r="E5" s="107"/>
      <c r="F5" s="107"/>
      <c r="G5" s="100"/>
    </row>
    <row r="6" spans="1:7" ht="13.5" thickTop="1">
      <c r="A6" s="30">
        <v>1990</v>
      </c>
      <c r="B6" s="5">
        <v>0.18</v>
      </c>
      <c r="C6" s="5">
        <v>0</v>
      </c>
      <c r="D6" s="5">
        <v>272.399</v>
      </c>
      <c r="E6" s="5">
        <v>4</v>
      </c>
      <c r="F6" s="5">
        <v>0</v>
      </c>
      <c r="G6" s="7">
        <f aca="true" t="shared" si="0" ref="G6:G24">SUM(B6:F6)</f>
        <v>276.579</v>
      </c>
    </row>
    <row r="7" spans="1:7" ht="12.75">
      <c r="A7" s="31">
        <v>1991</v>
      </c>
      <c r="B7" s="6">
        <v>52.297</v>
      </c>
      <c r="C7" s="6">
        <v>0</v>
      </c>
      <c r="D7" s="6">
        <v>522.563</v>
      </c>
      <c r="E7" s="6">
        <v>7.58</v>
      </c>
      <c r="F7" s="6">
        <v>0</v>
      </c>
      <c r="G7" s="8">
        <f t="shared" si="0"/>
        <v>582.44</v>
      </c>
    </row>
    <row r="8" spans="1:7" ht="12.75">
      <c r="A8" s="31">
        <v>1992</v>
      </c>
      <c r="B8" s="6">
        <v>120.8</v>
      </c>
      <c r="C8" s="6">
        <v>39.993</v>
      </c>
      <c r="D8" s="6">
        <v>782.532</v>
      </c>
      <c r="E8" s="6">
        <v>1.258</v>
      </c>
      <c r="F8" s="6">
        <v>0</v>
      </c>
      <c r="G8" s="8">
        <f t="shared" si="0"/>
        <v>944.5830000000001</v>
      </c>
    </row>
    <row r="9" spans="1:7" ht="12.75">
      <c r="A9" s="31">
        <v>1993</v>
      </c>
      <c r="B9" s="6">
        <v>215.954</v>
      </c>
      <c r="C9" s="6">
        <v>7.862</v>
      </c>
      <c r="D9" s="6">
        <v>1155.316</v>
      </c>
      <c r="E9" s="6">
        <v>778.711</v>
      </c>
      <c r="F9" s="6">
        <v>0</v>
      </c>
      <c r="G9" s="8">
        <f t="shared" si="0"/>
        <v>2157.843</v>
      </c>
    </row>
    <row r="10" spans="1:7" ht="12.75">
      <c r="A10" s="31">
        <v>1994</v>
      </c>
      <c r="B10" s="6">
        <v>278.999</v>
      </c>
      <c r="C10" s="6">
        <v>175.889</v>
      </c>
      <c r="D10" s="6">
        <v>1167.55</v>
      </c>
      <c r="E10" s="6">
        <v>466.343</v>
      </c>
      <c r="F10" s="6">
        <v>0</v>
      </c>
      <c r="G10" s="8">
        <f t="shared" si="0"/>
        <v>2088.781</v>
      </c>
    </row>
    <row r="11" spans="1:7" ht="12.75">
      <c r="A11" s="31">
        <v>1995</v>
      </c>
      <c r="B11" s="6">
        <v>185.483</v>
      </c>
      <c r="C11" s="6">
        <v>242.993</v>
      </c>
      <c r="D11" s="6">
        <v>1876.517</v>
      </c>
      <c r="E11" s="6">
        <v>1115.103</v>
      </c>
      <c r="F11" s="6">
        <v>0</v>
      </c>
      <c r="G11" s="8">
        <f t="shared" si="0"/>
        <v>3420.096</v>
      </c>
    </row>
    <row r="12" spans="1:7" ht="12.75">
      <c r="A12" s="31">
        <v>1996</v>
      </c>
      <c r="B12" s="6">
        <v>194.248</v>
      </c>
      <c r="C12" s="6">
        <v>217.941</v>
      </c>
      <c r="D12" s="6">
        <v>3422.88</v>
      </c>
      <c r="E12" s="6">
        <v>1699.221</v>
      </c>
      <c r="F12" s="6">
        <v>0</v>
      </c>
      <c r="G12" s="8">
        <f t="shared" si="0"/>
        <v>5534.29</v>
      </c>
    </row>
    <row r="13" spans="1:7" ht="12.75">
      <c r="A13" s="31">
        <v>1997</v>
      </c>
      <c r="B13" s="6">
        <v>556.958</v>
      </c>
      <c r="C13" s="6">
        <v>180.2</v>
      </c>
      <c r="D13" s="6">
        <v>2527.267</v>
      </c>
      <c r="E13" s="6">
        <v>2520.658</v>
      </c>
      <c r="F13" s="6">
        <v>0</v>
      </c>
      <c r="G13" s="8">
        <f t="shared" si="0"/>
        <v>5785.083</v>
      </c>
    </row>
    <row r="14" spans="1:7" ht="12.75">
      <c r="A14" s="31">
        <v>1998</v>
      </c>
      <c r="B14" s="6">
        <v>411.902</v>
      </c>
      <c r="C14" s="6">
        <v>1.246</v>
      </c>
      <c r="D14" s="6">
        <v>2942.73</v>
      </c>
      <c r="E14" s="6">
        <v>2346.086</v>
      </c>
      <c r="F14" s="6">
        <v>0</v>
      </c>
      <c r="G14" s="8">
        <f t="shared" si="0"/>
        <v>5701.964</v>
      </c>
    </row>
    <row r="15" spans="1:7" ht="12.75">
      <c r="A15" s="31">
        <v>1999</v>
      </c>
      <c r="B15" s="6">
        <v>243.7</v>
      </c>
      <c r="C15" s="6">
        <v>33.737</v>
      </c>
      <c r="D15" s="6">
        <v>1211.617</v>
      </c>
      <c r="E15" s="6">
        <v>2521.149</v>
      </c>
      <c r="F15" s="6">
        <v>0</v>
      </c>
      <c r="G15" s="8">
        <f t="shared" si="0"/>
        <v>4010.203</v>
      </c>
    </row>
    <row r="16" spans="1:7" ht="12.75">
      <c r="A16" s="31">
        <v>2000</v>
      </c>
      <c r="B16" s="6">
        <v>148.876</v>
      </c>
      <c r="C16" s="6">
        <v>0</v>
      </c>
      <c r="D16" s="6">
        <v>1846.782</v>
      </c>
      <c r="E16" s="6">
        <v>2380.595</v>
      </c>
      <c r="F16" s="6">
        <v>0</v>
      </c>
      <c r="G16" s="8">
        <f t="shared" si="0"/>
        <v>4376.253</v>
      </c>
    </row>
    <row r="17" spans="1:7" ht="12.75">
      <c r="A17" s="31">
        <v>2001</v>
      </c>
      <c r="B17" s="6">
        <v>289.409</v>
      </c>
      <c r="C17" s="6">
        <v>0</v>
      </c>
      <c r="D17" s="6">
        <v>2006.888</v>
      </c>
      <c r="E17" s="6">
        <v>979.752</v>
      </c>
      <c r="F17" s="6">
        <v>0</v>
      </c>
      <c r="G17" s="8">
        <f t="shared" si="0"/>
        <v>3276.049</v>
      </c>
    </row>
    <row r="18" spans="1:7" ht="12.75">
      <c r="A18" s="31">
        <v>2002</v>
      </c>
      <c r="B18" s="6">
        <v>149.556</v>
      </c>
      <c r="C18" s="6">
        <v>0</v>
      </c>
      <c r="D18" s="6">
        <v>2095.452</v>
      </c>
      <c r="E18" s="6">
        <v>715.102</v>
      </c>
      <c r="F18" s="6">
        <v>0</v>
      </c>
      <c r="G18" s="8">
        <f t="shared" si="0"/>
        <v>2960.11</v>
      </c>
    </row>
    <row r="19" spans="1:7" ht="12.75">
      <c r="A19" s="31">
        <v>2003</v>
      </c>
      <c r="B19" s="6">
        <v>5.89</v>
      </c>
      <c r="C19" s="6">
        <v>0</v>
      </c>
      <c r="D19" s="6">
        <v>1470.873</v>
      </c>
      <c r="E19" s="6">
        <v>745.835</v>
      </c>
      <c r="F19" s="6">
        <v>344.865</v>
      </c>
      <c r="G19" s="8">
        <f t="shared" si="0"/>
        <v>2567.4629999999997</v>
      </c>
    </row>
    <row r="20" spans="1:7" ht="12.75">
      <c r="A20" s="31">
        <v>2004</v>
      </c>
      <c r="B20" s="6">
        <v>14.907</v>
      </c>
      <c r="C20" s="6">
        <v>0</v>
      </c>
      <c r="D20" s="6">
        <v>1156.092</v>
      </c>
      <c r="E20" s="6">
        <v>1249.686</v>
      </c>
      <c r="F20" s="6">
        <v>348.867</v>
      </c>
      <c r="G20" s="8">
        <f t="shared" si="0"/>
        <v>2769.552</v>
      </c>
    </row>
    <row r="21" spans="1:7" ht="12.75">
      <c r="A21" s="31">
        <v>2005</v>
      </c>
      <c r="B21" s="6">
        <v>47.862</v>
      </c>
      <c r="C21" s="6">
        <v>0</v>
      </c>
      <c r="D21" s="6">
        <v>1713.903</v>
      </c>
      <c r="E21" s="6">
        <v>964.001</v>
      </c>
      <c r="F21" s="6">
        <v>376.391</v>
      </c>
      <c r="G21" s="8">
        <f t="shared" si="0"/>
        <v>3102.157</v>
      </c>
    </row>
    <row r="22" spans="1:7" ht="12.75">
      <c r="A22" s="31">
        <v>2006</v>
      </c>
      <c r="B22" s="6">
        <v>122.581</v>
      </c>
      <c r="C22" s="6">
        <v>0</v>
      </c>
      <c r="D22" s="6">
        <v>1948.232</v>
      </c>
      <c r="E22" s="6">
        <v>2468.985</v>
      </c>
      <c r="F22" s="6">
        <v>246.486</v>
      </c>
      <c r="G22" s="8">
        <f t="shared" si="0"/>
        <v>4786.284000000001</v>
      </c>
    </row>
    <row r="23" spans="1:7" ht="12.75">
      <c r="A23" s="31">
        <v>2007</v>
      </c>
      <c r="B23" s="6">
        <f>+'[3]lineas 2007 2008 $c.año'!$H$20</f>
        <v>137.392517</v>
      </c>
      <c r="C23" s="6"/>
      <c r="D23" s="6">
        <f>+'[3]lineas 2007 2008 $c.año'!$H$19</f>
        <v>2360.75979</v>
      </c>
      <c r="E23" s="6">
        <f>+'[3]lineas 2007 2008 $c.año'!$H$18</f>
        <v>3422.912817</v>
      </c>
      <c r="F23" s="6">
        <f>+'[3]lineas 2007 2008 $c.año'!$H$21</f>
        <v>27.685498</v>
      </c>
      <c r="G23" s="8">
        <f t="shared" si="0"/>
        <v>5948.7506220000005</v>
      </c>
    </row>
    <row r="24" spans="1:7" ht="13.5" thickBot="1">
      <c r="A24" s="32">
        <v>2008</v>
      </c>
      <c r="B24" s="19">
        <f>172259/1000</f>
        <v>172.259</v>
      </c>
      <c r="C24" s="19"/>
      <c r="D24" s="19">
        <f>+'[3]lineas 2007 2008 $c.año'!$H$6</f>
        <v>1844.076</v>
      </c>
      <c r="E24" s="19">
        <f>+'[3]lineas 2007 2008 $c.año'!$H$5</f>
        <v>4869.078</v>
      </c>
      <c r="F24" s="19">
        <f>+'[3]lineas 2007 2008 $c.año'!$H$8</f>
        <v>204.754</v>
      </c>
      <c r="G24" s="8">
        <f t="shared" si="0"/>
        <v>7090.167</v>
      </c>
    </row>
    <row r="25" spans="1:7" ht="17.25" customHeight="1" thickBot="1" thickTop="1">
      <c r="A25" s="16" t="s">
        <v>7</v>
      </c>
      <c r="B25" s="20">
        <f aca="true" t="shared" si="1" ref="B25:G25">SUM(B6:B24)</f>
        <v>3349.253517</v>
      </c>
      <c r="C25" s="20">
        <f t="shared" si="1"/>
        <v>899.8609999999999</v>
      </c>
      <c r="D25" s="20">
        <f t="shared" si="1"/>
        <v>32324.42879</v>
      </c>
      <c r="E25" s="20">
        <f t="shared" si="1"/>
        <v>29256.055817000004</v>
      </c>
      <c r="F25" s="20">
        <f t="shared" si="1"/>
        <v>1549.0484979999999</v>
      </c>
      <c r="G25" s="34">
        <f t="shared" si="1"/>
        <v>67378.64762199999</v>
      </c>
    </row>
    <row r="26" spans="1:7" ht="12.75">
      <c r="A26" s="87"/>
      <c r="B26" s="87"/>
      <c r="C26" s="87"/>
      <c r="D26" s="87"/>
      <c r="E26" s="87"/>
      <c r="F26" s="87"/>
      <c r="G26" s="87"/>
    </row>
    <row r="27" spans="1:8" ht="12.75" customHeight="1">
      <c r="A27" s="77" t="s">
        <v>27</v>
      </c>
      <c r="B27" s="77"/>
      <c r="C27" s="77"/>
      <c r="D27" s="77"/>
      <c r="E27" s="77"/>
      <c r="F27" s="77"/>
      <c r="G27" s="77"/>
      <c r="H27" s="77"/>
    </row>
    <row r="28" spans="1:8" ht="12.75" customHeight="1">
      <c r="A28" s="60"/>
      <c r="B28" s="60"/>
      <c r="C28" s="60"/>
      <c r="D28" s="60"/>
      <c r="E28" s="60"/>
      <c r="F28" s="60"/>
      <c r="G28" s="60"/>
      <c r="H28" s="60"/>
    </row>
    <row r="29" spans="1:8" ht="30" customHeight="1">
      <c r="A29" s="99" t="s">
        <v>28</v>
      </c>
      <c r="B29" s="99"/>
      <c r="C29" s="99"/>
      <c r="D29" s="99"/>
      <c r="E29" s="99"/>
      <c r="F29" s="99"/>
      <c r="G29" s="99"/>
      <c r="H29" s="99"/>
    </row>
    <row r="30" spans="1:8" ht="12.75">
      <c r="A30" s="79" t="s">
        <v>29</v>
      </c>
      <c r="B30" s="79"/>
      <c r="C30" s="79"/>
      <c r="D30" s="79"/>
      <c r="E30" s="79"/>
      <c r="F30" s="79"/>
      <c r="G30" s="79"/>
      <c r="H30" s="79"/>
    </row>
    <row r="31" spans="1:8" ht="12.75">
      <c r="A31" s="79"/>
      <c r="B31" s="79"/>
      <c r="C31" s="79"/>
      <c r="D31" s="79"/>
      <c r="E31" s="79"/>
      <c r="F31" s="79"/>
      <c r="G31" s="79"/>
      <c r="H31" s="79"/>
    </row>
    <row r="32" spans="1:8" ht="12.75">
      <c r="A32" s="79"/>
      <c r="B32" s="79"/>
      <c r="C32" s="79"/>
      <c r="D32" s="79"/>
      <c r="E32" s="79"/>
      <c r="F32" s="79"/>
      <c r="G32" s="79"/>
      <c r="H32" s="79"/>
    </row>
    <row r="33" spans="1:8" ht="12.75">
      <c r="A33" s="79"/>
      <c r="B33" s="79"/>
      <c r="C33" s="79"/>
      <c r="D33" s="79"/>
      <c r="E33" s="79"/>
      <c r="F33" s="79"/>
      <c r="G33" s="79"/>
      <c r="H33" s="79"/>
    </row>
    <row r="34" spans="1:8" ht="12.75">
      <c r="A34" s="79"/>
      <c r="B34" s="79"/>
      <c r="C34" s="79"/>
      <c r="D34" s="79"/>
      <c r="E34" s="79"/>
      <c r="F34" s="79"/>
      <c r="G34" s="79"/>
      <c r="H34" s="79"/>
    </row>
    <row r="35" spans="1:8" ht="12.75">
      <c r="A35" s="79"/>
      <c r="B35" s="79"/>
      <c r="C35" s="79"/>
      <c r="D35" s="79"/>
      <c r="E35" s="79"/>
      <c r="F35" s="79"/>
      <c r="G35" s="79"/>
      <c r="H35" s="79"/>
    </row>
    <row r="36" spans="1:8" ht="12.75">
      <c r="A36" s="79"/>
      <c r="B36" s="79"/>
      <c r="C36" s="79"/>
      <c r="D36" s="79"/>
      <c r="E36" s="79"/>
      <c r="F36" s="79"/>
      <c r="G36" s="79"/>
      <c r="H36" s="79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>
        <f>+B26/1000</f>
        <v>0</v>
      </c>
      <c r="C49" s="1"/>
      <c r="D49" s="1"/>
      <c r="E49" s="1"/>
      <c r="F49" s="1"/>
      <c r="G49" s="1"/>
    </row>
    <row r="50" ht="12.75">
      <c r="B50">
        <f>+B27/1000</f>
        <v>0</v>
      </c>
    </row>
  </sheetData>
  <mergeCells count="14">
    <mergeCell ref="A30:H36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26:G26"/>
    <mergeCell ref="A27:H27"/>
    <mergeCell ref="A29:H2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zoomScale="75" zoomScaleNormal="75" workbookViewId="0" topLeftCell="A1">
      <selection activeCell="I10" sqref="I10"/>
    </sheetView>
  </sheetViews>
  <sheetFormatPr defaultColWidth="11.421875" defaultRowHeight="12.75"/>
  <cols>
    <col min="2" max="7" width="19.28125" style="0" customWidth="1"/>
  </cols>
  <sheetData>
    <row r="1" spans="1:7" ht="12.75">
      <c r="A1" s="90" t="s">
        <v>8</v>
      </c>
      <c r="B1" s="91"/>
      <c r="C1" s="91"/>
      <c r="D1" s="91"/>
      <c r="E1" s="91"/>
      <c r="F1" s="91"/>
      <c r="G1" s="73"/>
    </row>
    <row r="2" spans="1:7" ht="12.75">
      <c r="A2" s="101" t="s">
        <v>16</v>
      </c>
      <c r="B2" s="102"/>
      <c r="C2" s="102"/>
      <c r="D2" s="102"/>
      <c r="E2" s="102"/>
      <c r="F2" s="102"/>
      <c r="G2" s="103"/>
    </row>
    <row r="3" spans="1:7" ht="13.5" thickBot="1">
      <c r="A3" s="104"/>
      <c r="B3" s="84"/>
      <c r="C3" s="84"/>
      <c r="D3" s="84"/>
      <c r="E3" s="84"/>
      <c r="F3" s="84"/>
      <c r="G3" s="105"/>
    </row>
    <row r="4" spans="1:7" ht="12.75">
      <c r="A4" s="88"/>
      <c r="B4" s="80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85" t="s">
        <v>7</v>
      </c>
    </row>
    <row r="5" spans="1:7" ht="13.5" thickBot="1">
      <c r="A5" s="106"/>
      <c r="B5" s="107"/>
      <c r="C5" s="107"/>
      <c r="D5" s="107"/>
      <c r="E5" s="107"/>
      <c r="F5" s="107"/>
      <c r="G5" s="100"/>
    </row>
    <row r="6" spans="1:7" ht="13.5" thickTop="1">
      <c r="A6" s="38">
        <v>1990</v>
      </c>
      <c r="B6" s="35">
        <v>0.15</v>
      </c>
      <c r="C6" s="35">
        <v>0</v>
      </c>
      <c r="D6" s="35">
        <v>336.866</v>
      </c>
      <c r="E6" s="35">
        <v>0</v>
      </c>
      <c r="F6" s="35">
        <v>0</v>
      </c>
      <c r="G6" s="36">
        <f aca="true" t="shared" si="0" ref="G6:G24">SUM(B6:F6)</f>
        <v>337.01599999999996</v>
      </c>
    </row>
    <row r="7" spans="1:7" ht="12.75">
      <c r="A7" s="39">
        <v>1991</v>
      </c>
      <c r="B7" s="24">
        <v>45.588</v>
      </c>
      <c r="C7" s="24">
        <v>0</v>
      </c>
      <c r="D7" s="24">
        <v>608.684</v>
      </c>
      <c r="E7" s="24">
        <v>0</v>
      </c>
      <c r="F7" s="24">
        <v>0</v>
      </c>
      <c r="G7" s="25">
        <f t="shared" si="0"/>
        <v>654.2719999999999</v>
      </c>
    </row>
    <row r="8" spans="1:7" ht="12.75">
      <c r="A8" s="39">
        <v>1992</v>
      </c>
      <c r="B8" s="24">
        <v>105.2</v>
      </c>
      <c r="C8" s="24">
        <v>39.785</v>
      </c>
      <c r="D8" s="24">
        <v>1062.16</v>
      </c>
      <c r="E8" s="24">
        <v>0</v>
      </c>
      <c r="F8" s="24">
        <v>0</v>
      </c>
      <c r="G8" s="25">
        <f t="shared" si="0"/>
        <v>1207.145</v>
      </c>
    </row>
    <row r="9" spans="1:7" ht="12.75">
      <c r="A9" s="39">
        <v>1993</v>
      </c>
      <c r="B9" s="24">
        <v>184.607</v>
      </c>
      <c r="C9" s="24">
        <v>49.673</v>
      </c>
      <c r="D9" s="24">
        <v>1523.077</v>
      </c>
      <c r="E9" s="24">
        <v>0</v>
      </c>
      <c r="F9" s="24">
        <v>0</v>
      </c>
      <c r="G9" s="25">
        <f t="shared" si="0"/>
        <v>1757.357</v>
      </c>
    </row>
    <row r="10" spans="1:7" ht="12.75">
      <c r="A10" s="39">
        <v>1994</v>
      </c>
      <c r="B10" s="24">
        <v>215.612</v>
      </c>
      <c r="C10" s="24">
        <v>104.672</v>
      </c>
      <c r="D10" s="24">
        <v>1620.838</v>
      </c>
      <c r="E10" s="24">
        <v>0</v>
      </c>
      <c r="F10" s="24">
        <v>0</v>
      </c>
      <c r="G10" s="25">
        <f t="shared" si="0"/>
        <v>1941.1219999999998</v>
      </c>
    </row>
    <row r="11" spans="1:7" ht="12.75">
      <c r="A11" s="39">
        <v>1995</v>
      </c>
      <c r="B11" s="24">
        <v>190.528</v>
      </c>
      <c r="C11" s="24">
        <v>89.414</v>
      </c>
      <c r="D11" s="24">
        <v>1687.071</v>
      </c>
      <c r="E11" s="24">
        <v>0</v>
      </c>
      <c r="F11" s="24">
        <v>0</v>
      </c>
      <c r="G11" s="25">
        <f t="shared" si="0"/>
        <v>1967.013</v>
      </c>
    </row>
    <row r="12" spans="1:7" ht="12.75">
      <c r="A12" s="39">
        <v>1996</v>
      </c>
      <c r="B12" s="24">
        <v>175.563</v>
      </c>
      <c r="C12" s="24">
        <v>214.995</v>
      </c>
      <c r="D12" s="24">
        <v>2830.629</v>
      </c>
      <c r="E12" s="24">
        <v>30</v>
      </c>
      <c r="F12" s="24">
        <v>0</v>
      </c>
      <c r="G12" s="25">
        <f t="shared" si="0"/>
        <v>3251.187</v>
      </c>
    </row>
    <row r="13" spans="1:7" ht="12.75">
      <c r="A13" s="39">
        <v>1997</v>
      </c>
      <c r="B13" s="24">
        <v>332.437</v>
      </c>
      <c r="C13" s="24">
        <v>31.898</v>
      </c>
      <c r="D13" s="24">
        <v>2446.668</v>
      </c>
      <c r="E13" s="24">
        <v>23</v>
      </c>
      <c r="F13" s="24">
        <v>0</v>
      </c>
      <c r="G13" s="25">
        <f t="shared" si="0"/>
        <v>2834.003</v>
      </c>
    </row>
    <row r="14" spans="1:7" ht="12.75">
      <c r="A14" s="39">
        <v>1998</v>
      </c>
      <c r="B14" s="24">
        <v>448.88</v>
      </c>
      <c r="C14" s="24">
        <v>212.494</v>
      </c>
      <c r="D14" s="24">
        <v>4804.9</v>
      </c>
      <c r="E14" s="24">
        <v>0</v>
      </c>
      <c r="F14" s="24">
        <v>0</v>
      </c>
      <c r="G14" s="25">
        <f t="shared" si="0"/>
        <v>5466.273999999999</v>
      </c>
    </row>
    <row r="15" spans="1:7" ht="12.75">
      <c r="A15" s="39">
        <v>1999</v>
      </c>
      <c r="B15" s="24">
        <v>421.007</v>
      </c>
      <c r="C15" s="24">
        <v>20</v>
      </c>
      <c r="D15" s="24">
        <v>2414.654</v>
      </c>
      <c r="E15" s="24">
        <v>0</v>
      </c>
      <c r="F15" s="24">
        <v>0</v>
      </c>
      <c r="G15" s="25">
        <f t="shared" si="0"/>
        <v>2855.661</v>
      </c>
    </row>
    <row r="16" spans="1:7" ht="12.75">
      <c r="A16" s="39">
        <v>2000</v>
      </c>
      <c r="B16" s="24">
        <v>114.232</v>
      </c>
      <c r="C16" s="24">
        <v>129.471</v>
      </c>
      <c r="D16" s="24">
        <v>4085.225</v>
      </c>
      <c r="E16" s="24">
        <v>0</v>
      </c>
      <c r="F16" s="24">
        <v>0</v>
      </c>
      <c r="G16" s="25">
        <f t="shared" si="0"/>
        <v>4328.928</v>
      </c>
    </row>
    <row r="17" spans="1:7" ht="12.75">
      <c r="A17" s="39">
        <v>2001</v>
      </c>
      <c r="B17" s="24">
        <v>179.612</v>
      </c>
      <c r="C17" s="24">
        <v>93</v>
      </c>
      <c r="D17" s="24">
        <v>3175.153</v>
      </c>
      <c r="E17" s="24">
        <v>0</v>
      </c>
      <c r="F17" s="24">
        <v>0</v>
      </c>
      <c r="G17" s="25">
        <f t="shared" si="0"/>
        <v>3447.765</v>
      </c>
    </row>
    <row r="18" spans="1:7" ht="12.75">
      <c r="A18" s="39">
        <v>2002</v>
      </c>
      <c r="B18" s="24">
        <v>216.929</v>
      </c>
      <c r="C18" s="24">
        <v>0</v>
      </c>
      <c r="D18" s="24">
        <v>3146.703</v>
      </c>
      <c r="E18" s="24">
        <v>0</v>
      </c>
      <c r="F18" s="24">
        <v>0</v>
      </c>
      <c r="G18" s="25">
        <f t="shared" si="0"/>
        <v>3363.632</v>
      </c>
    </row>
    <row r="19" spans="1:7" ht="12.75">
      <c r="A19" s="39">
        <v>2003</v>
      </c>
      <c r="B19" s="24">
        <v>0</v>
      </c>
      <c r="C19" s="24">
        <v>0</v>
      </c>
      <c r="D19" s="24">
        <v>2491.068</v>
      </c>
      <c r="E19" s="24">
        <v>82.3</v>
      </c>
      <c r="F19" s="24">
        <v>135.714</v>
      </c>
      <c r="G19" s="25">
        <f t="shared" si="0"/>
        <v>2709.0820000000003</v>
      </c>
    </row>
    <row r="20" spans="1:7" ht="12.75">
      <c r="A20" s="39">
        <v>2004</v>
      </c>
      <c r="B20" s="24">
        <v>17.602</v>
      </c>
      <c r="C20" s="24">
        <v>0</v>
      </c>
      <c r="D20" s="24">
        <v>3415.889</v>
      </c>
      <c r="E20" s="24">
        <v>203.763</v>
      </c>
      <c r="F20" s="24">
        <v>242.925</v>
      </c>
      <c r="G20" s="25">
        <f t="shared" si="0"/>
        <v>3880.179</v>
      </c>
    </row>
    <row r="21" spans="1:7" ht="12.75">
      <c r="A21" s="39">
        <v>2005</v>
      </c>
      <c r="B21" s="24">
        <v>7.637</v>
      </c>
      <c r="C21" s="24">
        <v>0</v>
      </c>
      <c r="D21" s="24">
        <v>2799.973</v>
      </c>
      <c r="E21" s="24">
        <v>518.69</v>
      </c>
      <c r="F21" s="24">
        <v>348.93</v>
      </c>
      <c r="G21" s="25">
        <f t="shared" si="0"/>
        <v>3675.23</v>
      </c>
    </row>
    <row r="22" spans="1:7" ht="12.75">
      <c r="A22" s="39">
        <v>2006</v>
      </c>
      <c r="B22" s="24">
        <v>2.915</v>
      </c>
      <c r="C22" s="24">
        <v>0</v>
      </c>
      <c r="D22" s="24">
        <v>3706.749</v>
      </c>
      <c r="E22" s="24">
        <v>1234.79</v>
      </c>
      <c r="F22" s="24">
        <v>40.142</v>
      </c>
      <c r="G22" s="25">
        <f t="shared" si="0"/>
        <v>4984.596</v>
      </c>
    </row>
    <row r="23" spans="1:7" ht="12.75">
      <c r="A23" s="39">
        <v>2007</v>
      </c>
      <c r="B23" s="24">
        <f>+'[3]lineas 2007 2008 $c.año'!$I$20</f>
        <v>0.067</v>
      </c>
      <c r="C23" s="24">
        <v>0</v>
      </c>
      <c r="D23" s="24">
        <f>+'[3]lineas 2007 2008 $c.año'!$I$19</f>
        <v>3509.261133</v>
      </c>
      <c r="E23" s="24">
        <f>+'[3]lineas 2007 2008 $c.año'!$I$18</f>
        <v>3232.378465</v>
      </c>
      <c r="F23" s="24">
        <f>+'[3]lineas 2007 2008 $c.año'!$I$21</f>
        <v>282.128</v>
      </c>
      <c r="G23" s="25">
        <f t="shared" si="0"/>
        <v>7023.8345979999995</v>
      </c>
    </row>
    <row r="24" spans="1:7" ht="13.5" thickBot="1">
      <c r="A24" s="40">
        <v>2008</v>
      </c>
      <c r="B24" s="37">
        <v>0</v>
      </c>
      <c r="C24" s="37">
        <v>0</v>
      </c>
      <c r="D24" s="37">
        <f>+'[3]lineas 2007 2008 $c.año'!$I$6</f>
        <v>2926.376</v>
      </c>
      <c r="E24" s="37">
        <f>+'[3]lineas 2007 2008 $c.año'!$I$5</f>
        <v>2379.306</v>
      </c>
      <c r="F24" s="37">
        <f>+'[3]lineas 2007 2008 $c.año'!$I$8</f>
        <v>504.179</v>
      </c>
      <c r="G24" s="25">
        <f t="shared" si="0"/>
        <v>5809.861000000001</v>
      </c>
    </row>
    <row r="25" spans="1:7" ht="22.5" customHeight="1" thickBot="1" thickTop="1">
      <c r="A25" s="16" t="s">
        <v>7</v>
      </c>
      <c r="B25" s="20">
        <f aca="true" t="shared" si="1" ref="B25:G25">SUM(B6:B24)</f>
        <v>2658.5660000000003</v>
      </c>
      <c r="C25" s="20">
        <f t="shared" si="1"/>
        <v>985.402</v>
      </c>
      <c r="D25" s="20">
        <f t="shared" si="1"/>
        <v>48591.944133</v>
      </c>
      <c r="E25" s="20">
        <f t="shared" si="1"/>
        <v>7704.227465</v>
      </c>
      <c r="F25" s="20">
        <f t="shared" si="1"/>
        <v>1554.018</v>
      </c>
      <c r="G25" s="34">
        <f t="shared" si="1"/>
        <v>61494.157598000005</v>
      </c>
    </row>
    <row r="26" spans="1:7" ht="12.75">
      <c r="A26" s="87"/>
      <c r="B26" s="87"/>
      <c r="C26" s="87"/>
      <c r="D26" s="87"/>
      <c r="E26" s="87"/>
      <c r="F26" s="87"/>
      <c r="G26" s="87"/>
    </row>
    <row r="27" spans="1:8" ht="12.75" customHeight="1">
      <c r="A27" s="77" t="s">
        <v>27</v>
      </c>
      <c r="B27" s="77"/>
      <c r="C27" s="77"/>
      <c r="D27" s="77"/>
      <c r="E27" s="77"/>
      <c r="F27" s="77"/>
      <c r="G27" s="77"/>
      <c r="H27" s="77"/>
    </row>
    <row r="28" spans="1:8" ht="12.75" customHeight="1">
      <c r="A28" s="60"/>
      <c r="B28" s="60"/>
      <c r="C28" s="60"/>
      <c r="D28" s="60"/>
      <c r="E28" s="60"/>
      <c r="F28" s="60"/>
      <c r="G28" s="60"/>
      <c r="H28" s="60"/>
    </row>
    <row r="29" spans="1:8" ht="28.5" customHeight="1">
      <c r="A29" s="99" t="s">
        <v>28</v>
      </c>
      <c r="B29" s="99"/>
      <c r="C29" s="99"/>
      <c r="D29" s="99"/>
      <c r="E29" s="99"/>
      <c r="F29" s="99"/>
      <c r="G29" s="99"/>
      <c r="H29" s="99"/>
    </row>
    <row r="30" spans="1:8" ht="12.75">
      <c r="A30" s="79" t="s">
        <v>29</v>
      </c>
      <c r="B30" s="79"/>
      <c r="C30" s="79"/>
      <c r="D30" s="79"/>
      <c r="E30" s="79"/>
      <c r="F30" s="79"/>
      <c r="G30" s="79"/>
      <c r="H30" s="79"/>
    </row>
    <row r="31" spans="1:8" ht="12.75">
      <c r="A31" s="79"/>
      <c r="B31" s="79"/>
      <c r="C31" s="79"/>
      <c r="D31" s="79"/>
      <c r="E31" s="79"/>
      <c r="F31" s="79"/>
      <c r="G31" s="79"/>
      <c r="H31" s="79"/>
    </row>
    <row r="32" spans="1:8" ht="12.75">
      <c r="A32" s="79"/>
      <c r="B32" s="79"/>
      <c r="C32" s="79"/>
      <c r="D32" s="79"/>
      <c r="E32" s="79"/>
      <c r="F32" s="79"/>
      <c r="G32" s="79"/>
      <c r="H32" s="79"/>
    </row>
    <row r="33" spans="1:8" ht="12.75">
      <c r="A33" s="79"/>
      <c r="B33" s="79"/>
      <c r="C33" s="79"/>
      <c r="D33" s="79"/>
      <c r="E33" s="79"/>
      <c r="F33" s="79"/>
      <c r="G33" s="79"/>
      <c r="H33" s="79"/>
    </row>
    <row r="34" spans="1:8" ht="12.75">
      <c r="A34" s="79"/>
      <c r="B34" s="79"/>
      <c r="C34" s="79"/>
      <c r="D34" s="79"/>
      <c r="E34" s="79"/>
      <c r="F34" s="79"/>
      <c r="G34" s="79"/>
      <c r="H34" s="79"/>
    </row>
    <row r="35" spans="1:8" ht="12.75">
      <c r="A35" s="79"/>
      <c r="B35" s="79"/>
      <c r="C35" s="79"/>
      <c r="D35" s="79"/>
      <c r="E35" s="79"/>
      <c r="F35" s="79"/>
      <c r="G35" s="79"/>
      <c r="H35" s="79"/>
    </row>
    <row r="36" spans="1:8" ht="12.75">
      <c r="A36" s="79"/>
      <c r="B36" s="79"/>
      <c r="C36" s="79"/>
      <c r="D36" s="79"/>
      <c r="E36" s="79"/>
      <c r="F36" s="79"/>
      <c r="G36" s="79"/>
      <c r="H36" s="79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</sheetData>
  <mergeCells count="14">
    <mergeCell ref="A30:H36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26:G26"/>
    <mergeCell ref="A27:H27"/>
    <mergeCell ref="A29:H2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9" sqref="A29:H29"/>
    </sheetView>
  </sheetViews>
  <sheetFormatPr defaultColWidth="11.421875" defaultRowHeight="12.75"/>
  <cols>
    <col min="2" max="9" width="19.28125" style="0" customWidth="1"/>
  </cols>
  <sheetData>
    <row r="1" spans="1:8" ht="12.75">
      <c r="A1" s="90" t="s">
        <v>8</v>
      </c>
      <c r="B1" s="91"/>
      <c r="C1" s="91"/>
      <c r="D1" s="91"/>
      <c r="E1" s="91"/>
      <c r="F1" s="91"/>
      <c r="G1" s="91"/>
      <c r="H1" s="73"/>
    </row>
    <row r="2" spans="1:8" ht="12.75">
      <c r="A2" s="101" t="s">
        <v>17</v>
      </c>
      <c r="B2" s="102"/>
      <c r="C2" s="102"/>
      <c r="D2" s="102"/>
      <c r="E2" s="102"/>
      <c r="F2" s="102"/>
      <c r="G2" s="102"/>
      <c r="H2" s="103"/>
    </row>
    <row r="3" spans="1:8" ht="13.5" thickBot="1">
      <c r="A3" s="104"/>
      <c r="B3" s="84"/>
      <c r="C3" s="84"/>
      <c r="D3" s="84"/>
      <c r="E3" s="84"/>
      <c r="F3" s="84"/>
      <c r="G3" s="84"/>
      <c r="H3" s="105"/>
    </row>
    <row r="4" spans="1:8" ht="12.75">
      <c r="A4" s="88"/>
      <c r="B4" s="80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11" t="s">
        <v>9</v>
      </c>
      <c r="H4" s="85" t="s">
        <v>7</v>
      </c>
    </row>
    <row r="5" spans="1:8" ht="13.5" thickBot="1">
      <c r="A5" s="106"/>
      <c r="B5" s="107"/>
      <c r="C5" s="107"/>
      <c r="D5" s="107"/>
      <c r="E5" s="107"/>
      <c r="F5" s="107"/>
      <c r="G5" s="18" t="s">
        <v>10</v>
      </c>
      <c r="H5" s="100"/>
    </row>
    <row r="6" spans="1:8" ht="13.5" thickTop="1">
      <c r="A6" s="41">
        <v>1990</v>
      </c>
      <c r="B6" s="5">
        <v>0.197</v>
      </c>
      <c r="C6" s="5">
        <v>0</v>
      </c>
      <c r="D6" s="5">
        <v>751.119</v>
      </c>
      <c r="E6" s="5">
        <v>223.777</v>
      </c>
      <c r="F6" s="5">
        <v>0</v>
      </c>
      <c r="G6" s="5">
        <v>0</v>
      </c>
      <c r="H6" s="7">
        <f aca="true" t="shared" si="0" ref="H6:H18">SUM(B6:F6)</f>
        <v>975.0930000000001</v>
      </c>
    </row>
    <row r="7" spans="1:8" ht="12.75">
      <c r="A7" s="42">
        <v>1991</v>
      </c>
      <c r="B7" s="6">
        <v>107.366</v>
      </c>
      <c r="C7" s="6">
        <v>0</v>
      </c>
      <c r="D7" s="6">
        <v>1268.255</v>
      </c>
      <c r="E7" s="6">
        <v>651.039</v>
      </c>
      <c r="F7" s="6">
        <v>0</v>
      </c>
      <c r="G7" s="6">
        <v>0</v>
      </c>
      <c r="H7" s="8">
        <f t="shared" si="0"/>
        <v>2026.66</v>
      </c>
    </row>
    <row r="8" spans="1:8" ht="12.75">
      <c r="A8" s="42">
        <v>1992</v>
      </c>
      <c r="B8" s="6">
        <v>171.449</v>
      </c>
      <c r="C8" s="6">
        <v>0</v>
      </c>
      <c r="D8" s="6">
        <v>1693.217</v>
      </c>
      <c r="E8" s="6">
        <v>1470.209</v>
      </c>
      <c r="F8" s="6">
        <v>0</v>
      </c>
      <c r="G8" s="6">
        <v>0</v>
      </c>
      <c r="H8" s="8">
        <f t="shared" si="0"/>
        <v>3334.875</v>
      </c>
    </row>
    <row r="9" spans="1:8" ht="12.75">
      <c r="A9" s="42">
        <v>1993</v>
      </c>
      <c r="B9" s="6">
        <v>203.209</v>
      </c>
      <c r="C9" s="6">
        <v>0</v>
      </c>
      <c r="D9" s="6">
        <v>2041.324</v>
      </c>
      <c r="E9" s="6">
        <v>3200.948</v>
      </c>
      <c r="F9" s="6">
        <v>0</v>
      </c>
      <c r="G9" s="6">
        <v>0</v>
      </c>
      <c r="H9" s="8">
        <f t="shared" si="0"/>
        <v>5445.481</v>
      </c>
    </row>
    <row r="10" spans="1:8" ht="12.75">
      <c r="A10" s="42">
        <v>1994</v>
      </c>
      <c r="B10" s="6">
        <v>147.305</v>
      </c>
      <c r="C10" s="6">
        <v>0</v>
      </c>
      <c r="D10" s="6">
        <v>2718.966</v>
      </c>
      <c r="E10" s="6">
        <v>3462.465</v>
      </c>
      <c r="F10" s="6">
        <v>0</v>
      </c>
      <c r="G10" s="6">
        <v>0</v>
      </c>
      <c r="H10" s="8">
        <f t="shared" si="0"/>
        <v>6328.736</v>
      </c>
    </row>
    <row r="11" spans="1:8" ht="12.75">
      <c r="A11" s="42">
        <v>1995</v>
      </c>
      <c r="B11" s="6">
        <v>148.799</v>
      </c>
      <c r="C11" s="6">
        <v>0.788</v>
      </c>
      <c r="D11" s="6">
        <v>4713.688</v>
      </c>
      <c r="E11" s="6">
        <v>4184.04</v>
      </c>
      <c r="F11" s="6">
        <v>0</v>
      </c>
      <c r="G11" s="6">
        <v>0</v>
      </c>
      <c r="H11" s="8">
        <f t="shared" si="0"/>
        <v>9047.315</v>
      </c>
    </row>
    <row r="12" spans="1:8" ht="12.75">
      <c r="A12" s="42">
        <v>1996</v>
      </c>
      <c r="B12" s="6">
        <v>461.392</v>
      </c>
      <c r="C12" s="6">
        <v>28.853</v>
      </c>
      <c r="D12" s="6">
        <v>5776.401</v>
      </c>
      <c r="E12" s="6">
        <v>4394.64</v>
      </c>
      <c r="F12" s="6">
        <v>0</v>
      </c>
      <c r="G12" s="6">
        <v>0</v>
      </c>
      <c r="H12" s="8">
        <f t="shared" si="0"/>
        <v>10661.286</v>
      </c>
    </row>
    <row r="13" spans="1:8" ht="12.75">
      <c r="A13" s="42">
        <v>1997</v>
      </c>
      <c r="B13" s="6">
        <v>648.609</v>
      </c>
      <c r="C13" s="6">
        <v>14.866</v>
      </c>
      <c r="D13" s="6">
        <v>5679.271</v>
      </c>
      <c r="E13" s="6">
        <v>2547.052</v>
      </c>
      <c r="F13" s="6">
        <v>0</v>
      </c>
      <c r="G13" s="6">
        <v>0</v>
      </c>
      <c r="H13" s="8">
        <f t="shared" si="0"/>
        <v>8889.798</v>
      </c>
    </row>
    <row r="14" spans="1:8" ht="12.75">
      <c r="A14" s="42">
        <v>1998</v>
      </c>
      <c r="B14" s="6">
        <v>380.757</v>
      </c>
      <c r="C14" s="6">
        <v>98.31</v>
      </c>
      <c r="D14" s="6">
        <v>8164.992</v>
      </c>
      <c r="E14" s="6">
        <v>3298.721</v>
      </c>
      <c r="F14" s="6">
        <v>0</v>
      </c>
      <c r="G14" s="6">
        <v>0</v>
      </c>
      <c r="H14" s="8">
        <f t="shared" si="0"/>
        <v>11942.78</v>
      </c>
    </row>
    <row r="15" spans="1:8" ht="12.75">
      <c r="A15" s="42">
        <v>1999</v>
      </c>
      <c r="B15" s="6">
        <v>740.36</v>
      </c>
      <c r="C15" s="6">
        <v>228.43</v>
      </c>
      <c r="D15" s="6">
        <v>4767.853</v>
      </c>
      <c r="E15" s="6">
        <v>2390.28</v>
      </c>
      <c r="F15" s="6">
        <v>0</v>
      </c>
      <c r="G15" s="6">
        <v>0</v>
      </c>
      <c r="H15" s="8">
        <f t="shared" si="0"/>
        <v>8126.923000000001</v>
      </c>
    </row>
    <row r="16" spans="1:8" ht="12.75">
      <c r="A16" s="42">
        <v>2000</v>
      </c>
      <c r="B16" s="6">
        <v>98.109</v>
      </c>
      <c r="C16" s="6">
        <v>304.23</v>
      </c>
      <c r="D16" s="6">
        <v>5232.326</v>
      </c>
      <c r="E16" s="6">
        <v>2546.757</v>
      </c>
      <c r="F16" s="6">
        <v>0</v>
      </c>
      <c r="G16" s="6">
        <v>0</v>
      </c>
      <c r="H16" s="8">
        <f t="shared" si="0"/>
        <v>8181.4220000000005</v>
      </c>
    </row>
    <row r="17" spans="1:8" ht="12.75">
      <c r="A17" s="42">
        <v>2001</v>
      </c>
      <c r="B17" s="6">
        <v>348.659</v>
      </c>
      <c r="C17" s="6">
        <v>19.733</v>
      </c>
      <c r="D17" s="6">
        <v>5783.021</v>
      </c>
      <c r="E17" s="6">
        <v>579.892</v>
      </c>
      <c r="F17" s="6">
        <v>0</v>
      </c>
      <c r="G17" s="6">
        <v>0</v>
      </c>
      <c r="H17" s="8">
        <f t="shared" si="0"/>
        <v>6731.304999999999</v>
      </c>
    </row>
    <row r="18" spans="1:8" ht="12.75">
      <c r="A18" s="42">
        <v>2002</v>
      </c>
      <c r="B18" s="6">
        <v>0</v>
      </c>
      <c r="C18" s="6">
        <v>162.509</v>
      </c>
      <c r="D18" s="6">
        <v>5351.75</v>
      </c>
      <c r="E18" s="6">
        <v>2788.156</v>
      </c>
      <c r="F18" s="6">
        <v>75.222</v>
      </c>
      <c r="G18" s="6">
        <v>0</v>
      </c>
      <c r="H18" s="8">
        <f t="shared" si="0"/>
        <v>8377.637</v>
      </c>
    </row>
    <row r="19" spans="1:8" ht="12.75">
      <c r="A19" s="42">
        <v>2003</v>
      </c>
      <c r="B19" s="6">
        <v>35.675</v>
      </c>
      <c r="C19" s="6">
        <v>29.659</v>
      </c>
      <c r="D19" s="6">
        <v>6351.411</v>
      </c>
      <c r="E19" s="6">
        <v>3307.986</v>
      </c>
      <c r="F19" s="6">
        <v>513.318</v>
      </c>
      <c r="G19" s="6">
        <f>+'[3]PROYECTOS REGIONES 2003-2008'!$G$8/1000</f>
        <v>754.66</v>
      </c>
      <c r="H19" s="8">
        <f aca="true" t="shared" si="1" ref="H19:H24">SUM(B19:G19)</f>
        <v>10992.708999999999</v>
      </c>
    </row>
    <row r="20" spans="1:8" ht="12.75">
      <c r="A20" s="42">
        <v>2004</v>
      </c>
      <c r="B20" s="6">
        <v>16.562</v>
      </c>
      <c r="C20" s="6">
        <v>0</v>
      </c>
      <c r="D20" s="6">
        <v>8369.652</v>
      </c>
      <c r="E20" s="6">
        <v>8767.962</v>
      </c>
      <c r="F20" s="6">
        <v>980.607</v>
      </c>
      <c r="G20" s="6">
        <f>+'[3]PROYECTOS REGIONES 2003-2008'!$G$11/1000</f>
        <v>1322.549</v>
      </c>
      <c r="H20" s="8">
        <f t="shared" si="1"/>
        <v>19457.332</v>
      </c>
    </row>
    <row r="21" spans="1:8" ht="12.75">
      <c r="A21" s="42">
        <v>2005</v>
      </c>
      <c r="B21" s="6">
        <v>8.089</v>
      </c>
      <c r="C21" s="6">
        <v>0</v>
      </c>
      <c r="D21" s="6">
        <v>6305.301</v>
      </c>
      <c r="E21" s="6">
        <v>1404.973</v>
      </c>
      <c r="F21" s="6">
        <v>797.88</v>
      </c>
      <c r="G21" s="6">
        <f>+'[3]PROYECTOS REGIONES 2003-2008'!$G$19/1000</f>
        <v>1457.641</v>
      </c>
      <c r="H21" s="8">
        <f t="shared" si="1"/>
        <v>9973.884</v>
      </c>
    </row>
    <row r="22" spans="1:8" ht="12.75">
      <c r="A22" s="42">
        <v>2006</v>
      </c>
      <c r="B22" s="6">
        <v>23.316</v>
      </c>
      <c r="C22" s="6">
        <v>0</v>
      </c>
      <c r="D22" s="6">
        <v>7393.226</v>
      </c>
      <c r="E22" s="6">
        <v>1299.066</v>
      </c>
      <c r="F22" s="6">
        <v>260.182</v>
      </c>
      <c r="G22" s="6">
        <f>+'[3]PROYECTOS REGIONES 2003-2008'!$G$26/1000</f>
        <v>1932.8614420000001</v>
      </c>
      <c r="H22" s="8">
        <f t="shared" si="1"/>
        <v>10908.651442</v>
      </c>
    </row>
    <row r="23" spans="1:8" ht="12.75">
      <c r="A23" s="42">
        <v>2007</v>
      </c>
      <c r="B23" s="6">
        <f>+'[3]lineas 2007 2008 $c.año'!$J$20</f>
        <v>133.874095</v>
      </c>
      <c r="C23" s="6">
        <v>0</v>
      </c>
      <c r="D23" s="6">
        <f>+'[3]lineas 2007 2008 $c.año'!$J$19</f>
        <v>13822.878166999999</v>
      </c>
      <c r="E23" s="6">
        <f>+'[3]lineas 2007 2008 $c.año'!$J$18</f>
        <v>7530.5873010000005</v>
      </c>
      <c r="F23" s="6">
        <f>+'[3]lineas 2007 2008 $c.año'!$J$21</f>
        <v>553.753565</v>
      </c>
      <c r="G23" s="6">
        <f>+'[3]PROYECTOS REGIONES 2003-2008'!$G$34/1000</f>
        <v>1833.304568</v>
      </c>
      <c r="H23" s="8">
        <f t="shared" si="1"/>
        <v>23874.397695999996</v>
      </c>
    </row>
    <row r="24" spans="1:8" ht="13.5" thickBot="1">
      <c r="A24" s="43">
        <v>2008</v>
      </c>
      <c r="B24" s="19">
        <v>119</v>
      </c>
      <c r="C24" s="19">
        <v>0</v>
      </c>
      <c r="D24" s="19">
        <f>+'[3]lineas 2007 2008 $c.año'!$J$6</f>
        <v>15085.213</v>
      </c>
      <c r="E24" s="19">
        <f>+'[3]lineas 2007 2008 $c.año'!$J$5</f>
        <v>8480.181</v>
      </c>
      <c r="F24" s="19">
        <f>+'[3]lineas 2007 2008 $c.año'!$J$8</f>
        <v>522.693</v>
      </c>
      <c r="G24" s="19">
        <f>+'[3]PROYECTOS REGIONES 2003-2008'!$G$45/1000</f>
        <v>413.134</v>
      </c>
      <c r="H24" s="8">
        <f t="shared" si="1"/>
        <v>24620.220999999998</v>
      </c>
    </row>
    <row r="25" spans="1:8" ht="20.25" customHeight="1" thickBot="1" thickTop="1">
      <c r="A25" s="44" t="s">
        <v>7</v>
      </c>
      <c r="B25" s="45">
        <f>SUM(B6:B24)</f>
        <v>3792.727095</v>
      </c>
      <c r="C25" s="45">
        <f aca="true" t="shared" si="2" ref="C25:H25">SUM(C6:C24)</f>
        <v>887.378</v>
      </c>
      <c r="D25" s="45">
        <f t="shared" si="2"/>
        <v>111269.864167</v>
      </c>
      <c r="E25" s="45">
        <f t="shared" si="2"/>
        <v>62528.73130099999</v>
      </c>
      <c r="F25" s="45">
        <f t="shared" si="2"/>
        <v>3703.655565</v>
      </c>
      <c r="G25" s="45">
        <f t="shared" si="2"/>
        <v>7714.150009999999</v>
      </c>
      <c r="H25" s="9">
        <f t="shared" si="2"/>
        <v>189896.506138</v>
      </c>
    </row>
    <row r="26" spans="1:8" ht="12.75">
      <c r="A26" s="87"/>
      <c r="B26" s="87"/>
      <c r="C26" s="87"/>
      <c r="D26" s="87"/>
      <c r="E26" s="87"/>
      <c r="F26" s="87"/>
      <c r="G26" s="87"/>
      <c r="H26" s="87"/>
    </row>
    <row r="27" spans="1:8" ht="12.75" customHeight="1">
      <c r="A27" s="77" t="s">
        <v>27</v>
      </c>
      <c r="B27" s="77"/>
      <c r="C27" s="77"/>
      <c r="D27" s="77"/>
      <c r="E27" s="77"/>
      <c r="F27" s="77"/>
      <c r="G27" s="77"/>
      <c r="H27" s="77"/>
    </row>
    <row r="28" spans="1:8" ht="12.75" customHeight="1">
      <c r="A28" s="60"/>
      <c r="B28" s="60"/>
      <c r="C28" s="60"/>
      <c r="D28" s="60"/>
      <c r="E28" s="60"/>
      <c r="F28" s="60"/>
      <c r="G28" s="60"/>
      <c r="H28" s="60"/>
    </row>
    <row r="29" spans="1:8" ht="28.5" customHeight="1">
      <c r="A29" s="99" t="s">
        <v>28</v>
      </c>
      <c r="B29" s="99"/>
      <c r="C29" s="99"/>
      <c r="D29" s="99"/>
      <c r="E29" s="99"/>
      <c r="F29" s="99"/>
      <c r="G29" s="99"/>
      <c r="H29" s="99"/>
    </row>
    <row r="30" spans="1:8" ht="12.75">
      <c r="A30" s="79" t="s">
        <v>29</v>
      </c>
      <c r="B30" s="79"/>
      <c r="C30" s="79"/>
      <c r="D30" s="79"/>
      <c r="E30" s="79"/>
      <c r="F30" s="79"/>
      <c r="G30" s="79"/>
      <c r="H30" s="79"/>
    </row>
    <row r="31" spans="1:8" ht="12.75">
      <c r="A31" s="79"/>
      <c r="B31" s="79"/>
      <c r="C31" s="79"/>
      <c r="D31" s="79"/>
      <c r="E31" s="79"/>
      <c r="F31" s="79"/>
      <c r="G31" s="79"/>
      <c r="H31" s="79"/>
    </row>
    <row r="32" spans="1:8" ht="12.75">
      <c r="A32" s="79"/>
      <c r="B32" s="79"/>
      <c r="C32" s="79"/>
      <c r="D32" s="79"/>
      <c r="E32" s="79"/>
      <c r="F32" s="79"/>
      <c r="G32" s="79"/>
      <c r="H32" s="79"/>
    </row>
    <row r="33" spans="1:8" ht="12.75">
      <c r="A33" s="79"/>
      <c r="B33" s="79"/>
      <c r="C33" s="79"/>
      <c r="D33" s="79"/>
      <c r="E33" s="79"/>
      <c r="F33" s="79"/>
      <c r="G33" s="79"/>
      <c r="H33" s="79"/>
    </row>
    <row r="34" spans="1:8" ht="12.75">
      <c r="A34" s="79"/>
      <c r="B34" s="79"/>
      <c r="C34" s="79"/>
      <c r="D34" s="79"/>
      <c r="E34" s="79"/>
      <c r="F34" s="79"/>
      <c r="G34" s="79"/>
      <c r="H34" s="79"/>
    </row>
    <row r="35" spans="1:8" ht="12.75">
      <c r="A35" s="79"/>
      <c r="B35" s="79"/>
      <c r="C35" s="79"/>
      <c r="D35" s="79"/>
      <c r="E35" s="79"/>
      <c r="F35" s="79"/>
      <c r="G35" s="79"/>
      <c r="H35" s="79"/>
    </row>
    <row r="36" spans="1:8" ht="12.75">
      <c r="A36" s="79"/>
      <c r="B36" s="79"/>
      <c r="C36" s="79"/>
      <c r="D36" s="79"/>
      <c r="E36" s="79"/>
      <c r="F36" s="79"/>
      <c r="G36" s="79"/>
      <c r="H36" s="79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</sheetData>
  <mergeCells count="14">
    <mergeCell ref="A30:H36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H4:H5"/>
    <mergeCell ref="A26:H26"/>
    <mergeCell ref="A27:H27"/>
    <mergeCell ref="A29:H2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0"/>
  <sheetViews>
    <sheetView zoomScale="75" zoomScaleNormal="75" workbookViewId="0" topLeftCell="A1">
      <selection activeCell="I29" sqref="I29"/>
    </sheetView>
  </sheetViews>
  <sheetFormatPr defaultColWidth="11.421875" defaultRowHeight="12.75"/>
  <cols>
    <col min="2" max="9" width="19.28125" style="0" customWidth="1"/>
  </cols>
  <sheetData>
    <row r="1" spans="1:8" ht="12.75">
      <c r="A1" s="90" t="s">
        <v>8</v>
      </c>
      <c r="B1" s="91"/>
      <c r="C1" s="91"/>
      <c r="D1" s="91"/>
      <c r="E1" s="91"/>
      <c r="F1" s="91"/>
      <c r="G1" s="91"/>
      <c r="H1" s="73"/>
    </row>
    <row r="2" spans="1:8" ht="12.75">
      <c r="A2" s="101" t="s">
        <v>18</v>
      </c>
      <c r="B2" s="102"/>
      <c r="C2" s="102"/>
      <c r="D2" s="102"/>
      <c r="E2" s="102"/>
      <c r="F2" s="102"/>
      <c r="G2" s="102"/>
      <c r="H2" s="103"/>
    </row>
    <row r="3" spans="1:8" ht="13.5" thickBot="1">
      <c r="A3" s="104"/>
      <c r="B3" s="84"/>
      <c r="C3" s="84"/>
      <c r="D3" s="84"/>
      <c r="E3" s="84"/>
      <c r="F3" s="84"/>
      <c r="G3" s="84"/>
      <c r="H3" s="105"/>
    </row>
    <row r="4" spans="1:8" ht="12.75">
      <c r="A4" s="88"/>
      <c r="B4" s="80" t="s">
        <v>2</v>
      </c>
      <c r="C4" s="80" t="s">
        <v>3</v>
      </c>
      <c r="D4" s="80" t="s">
        <v>4</v>
      </c>
      <c r="E4" s="80" t="s">
        <v>5</v>
      </c>
      <c r="F4" s="80" t="s">
        <v>6</v>
      </c>
      <c r="G4" s="11" t="s">
        <v>9</v>
      </c>
      <c r="H4" s="85" t="s">
        <v>7</v>
      </c>
    </row>
    <row r="5" spans="1:8" ht="13.5" thickBot="1">
      <c r="A5" s="106"/>
      <c r="B5" s="107"/>
      <c r="C5" s="107"/>
      <c r="D5" s="107"/>
      <c r="E5" s="107"/>
      <c r="F5" s="107"/>
      <c r="G5" s="18" t="s">
        <v>10</v>
      </c>
      <c r="H5" s="100"/>
    </row>
    <row r="6" spans="1:8" ht="13.5" thickTop="1">
      <c r="A6" s="41">
        <v>1990</v>
      </c>
      <c r="B6" s="5">
        <v>0.253</v>
      </c>
      <c r="C6" s="5">
        <v>0</v>
      </c>
      <c r="D6" s="5">
        <v>382.65</v>
      </c>
      <c r="E6" s="5">
        <v>275.232</v>
      </c>
      <c r="F6" s="5">
        <v>0</v>
      </c>
      <c r="G6" s="5">
        <v>0</v>
      </c>
      <c r="H6" s="7">
        <f>SUM(B6:G6)</f>
        <v>658.135</v>
      </c>
    </row>
    <row r="7" spans="1:8" ht="12.75">
      <c r="A7" s="42">
        <v>1991</v>
      </c>
      <c r="B7" s="6">
        <v>56.255</v>
      </c>
      <c r="C7" s="6">
        <v>0</v>
      </c>
      <c r="D7" s="6">
        <v>1249.024</v>
      </c>
      <c r="E7" s="6">
        <v>39.99</v>
      </c>
      <c r="F7" s="6">
        <v>0</v>
      </c>
      <c r="G7" s="6">
        <v>0</v>
      </c>
      <c r="H7" s="8">
        <f aca="true" t="shared" si="0" ref="H7:H24">SUM(B7:G7)</f>
        <v>1345.269</v>
      </c>
    </row>
    <row r="8" spans="1:8" ht="12.75">
      <c r="A8" s="42">
        <v>1992</v>
      </c>
      <c r="B8" s="6">
        <v>115.886</v>
      </c>
      <c r="C8" s="6">
        <v>0</v>
      </c>
      <c r="D8" s="6">
        <v>1110.012</v>
      </c>
      <c r="E8" s="6">
        <v>312.158</v>
      </c>
      <c r="F8" s="6">
        <v>0</v>
      </c>
      <c r="G8" s="6">
        <v>0</v>
      </c>
      <c r="H8" s="8">
        <f t="shared" si="0"/>
        <v>1538.056</v>
      </c>
    </row>
    <row r="9" spans="1:8" ht="12.75">
      <c r="A9" s="42">
        <v>1993</v>
      </c>
      <c r="B9" s="6">
        <v>205.526</v>
      </c>
      <c r="C9" s="6">
        <v>6.429</v>
      </c>
      <c r="D9" s="6">
        <v>1960.794</v>
      </c>
      <c r="E9" s="6">
        <v>15.596</v>
      </c>
      <c r="F9" s="6">
        <v>0</v>
      </c>
      <c r="G9" s="6">
        <v>0</v>
      </c>
      <c r="H9" s="8">
        <f t="shared" si="0"/>
        <v>2188.3450000000003</v>
      </c>
    </row>
    <row r="10" spans="1:8" ht="12.75">
      <c r="A10" s="42">
        <v>1994</v>
      </c>
      <c r="B10" s="6">
        <v>263.102</v>
      </c>
      <c r="C10" s="6">
        <v>141.979</v>
      </c>
      <c r="D10" s="6">
        <v>1924.428</v>
      </c>
      <c r="E10" s="6">
        <v>64.095</v>
      </c>
      <c r="F10" s="6">
        <v>0</v>
      </c>
      <c r="G10" s="6">
        <v>0</v>
      </c>
      <c r="H10" s="8">
        <f t="shared" si="0"/>
        <v>2393.604</v>
      </c>
    </row>
    <row r="11" spans="1:8" ht="12.75">
      <c r="A11" s="42">
        <v>1995</v>
      </c>
      <c r="B11" s="6">
        <v>199.382</v>
      </c>
      <c r="C11" s="6">
        <v>130</v>
      </c>
      <c r="D11" s="6">
        <v>2681.615</v>
      </c>
      <c r="E11" s="6">
        <v>373.815</v>
      </c>
      <c r="F11" s="6">
        <v>0</v>
      </c>
      <c r="G11" s="6">
        <v>0</v>
      </c>
      <c r="H11" s="8">
        <f t="shared" si="0"/>
        <v>3384.812</v>
      </c>
    </row>
    <row r="12" spans="1:8" ht="12.75">
      <c r="A12" s="42">
        <v>1996</v>
      </c>
      <c r="B12" s="6">
        <v>220.2</v>
      </c>
      <c r="C12" s="6">
        <v>159.909</v>
      </c>
      <c r="D12" s="6">
        <v>4572.325</v>
      </c>
      <c r="E12" s="6">
        <v>7.517</v>
      </c>
      <c r="F12" s="6">
        <v>0</v>
      </c>
      <c r="G12" s="6">
        <v>0</v>
      </c>
      <c r="H12" s="8">
        <f t="shared" si="0"/>
        <v>4959.951</v>
      </c>
    </row>
    <row r="13" spans="1:8" ht="12.75">
      <c r="A13" s="42">
        <v>1997</v>
      </c>
      <c r="B13" s="6">
        <v>462.249</v>
      </c>
      <c r="C13" s="6">
        <v>361.259</v>
      </c>
      <c r="D13" s="6">
        <v>5985.324</v>
      </c>
      <c r="E13" s="6">
        <v>0</v>
      </c>
      <c r="F13" s="6">
        <v>0</v>
      </c>
      <c r="G13" s="6">
        <v>0</v>
      </c>
      <c r="H13" s="8">
        <f t="shared" si="0"/>
        <v>6808.831999999999</v>
      </c>
    </row>
    <row r="14" spans="1:8" ht="12.75">
      <c r="A14" s="42">
        <v>1998</v>
      </c>
      <c r="B14" s="6">
        <v>287.799</v>
      </c>
      <c r="C14" s="6">
        <v>347.065</v>
      </c>
      <c r="D14" s="6">
        <v>5268.816</v>
      </c>
      <c r="E14" s="6">
        <v>0</v>
      </c>
      <c r="F14" s="6">
        <v>0</v>
      </c>
      <c r="G14" s="6">
        <v>0</v>
      </c>
      <c r="H14" s="8">
        <f t="shared" si="0"/>
        <v>5903.68</v>
      </c>
    </row>
    <row r="15" spans="1:8" ht="12.75">
      <c r="A15" s="42">
        <v>1999</v>
      </c>
      <c r="B15" s="6">
        <v>279.939</v>
      </c>
      <c r="C15" s="6">
        <v>61.955</v>
      </c>
      <c r="D15" s="6">
        <v>2807.242</v>
      </c>
      <c r="E15" s="6">
        <v>0</v>
      </c>
      <c r="F15" s="6">
        <v>0</v>
      </c>
      <c r="G15" s="6">
        <v>0</v>
      </c>
      <c r="H15" s="8">
        <f t="shared" si="0"/>
        <v>3149.1360000000004</v>
      </c>
    </row>
    <row r="16" spans="1:8" ht="12.75">
      <c r="A16" s="42">
        <v>2000</v>
      </c>
      <c r="B16" s="6">
        <v>359.016</v>
      </c>
      <c r="C16" s="6">
        <v>80</v>
      </c>
      <c r="D16" s="6">
        <v>6067.973</v>
      </c>
      <c r="E16" s="6">
        <v>0</v>
      </c>
      <c r="F16" s="6">
        <v>0</v>
      </c>
      <c r="G16" s="6">
        <v>0</v>
      </c>
      <c r="H16" s="8">
        <f t="shared" si="0"/>
        <v>6506.989</v>
      </c>
    </row>
    <row r="17" spans="1:8" ht="12.75">
      <c r="A17" s="42">
        <v>2001</v>
      </c>
      <c r="B17" s="6">
        <v>515.994</v>
      </c>
      <c r="C17" s="6">
        <v>87.554</v>
      </c>
      <c r="D17" s="6">
        <v>2382.481</v>
      </c>
      <c r="E17" s="6">
        <v>100</v>
      </c>
      <c r="F17" s="6">
        <v>0</v>
      </c>
      <c r="G17" s="6">
        <v>0</v>
      </c>
      <c r="H17" s="8">
        <f t="shared" si="0"/>
        <v>3086.0290000000005</v>
      </c>
    </row>
    <row r="18" spans="1:8" ht="12.75">
      <c r="A18" s="42">
        <v>2002</v>
      </c>
      <c r="B18" s="6">
        <v>438.701</v>
      </c>
      <c r="C18" s="6">
        <v>0</v>
      </c>
      <c r="D18" s="6">
        <v>4185.977</v>
      </c>
      <c r="E18" s="6">
        <v>400</v>
      </c>
      <c r="F18" s="6">
        <v>0</v>
      </c>
      <c r="G18" s="6">
        <v>0</v>
      </c>
      <c r="H18" s="8">
        <f t="shared" si="0"/>
        <v>5024.678</v>
      </c>
    </row>
    <row r="19" spans="1:8" ht="12.75">
      <c r="A19" s="42">
        <v>2003</v>
      </c>
      <c r="B19" s="6">
        <v>97.565</v>
      </c>
      <c r="C19" s="6">
        <v>0</v>
      </c>
      <c r="D19" s="6">
        <v>3633.855</v>
      </c>
      <c r="E19" s="6">
        <v>126</v>
      </c>
      <c r="F19" s="6">
        <v>245.923</v>
      </c>
      <c r="G19" s="6">
        <v>0</v>
      </c>
      <c r="H19" s="8">
        <f t="shared" si="0"/>
        <v>4103.343</v>
      </c>
    </row>
    <row r="20" spans="1:8" ht="12.75">
      <c r="A20" s="42">
        <v>2004</v>
      </c>
      <c r="B20" s="6">
        <v>105.837</v>
      </c>
      <c r="C20" s="6">
        <v>0</v>
      </c>
      <c r="D20" s="6">
        <v>3155.965</v>
      </c>
      <c r="E20" s="6">
        <v>248.667</v>
      </c>
      <c r="F20" s="6">
        <v>607.817</v>
      </c>
      <c r="G20" s="6">
        <v>0</v>
      </c>
      <c r="H20" s="8">
        <f t="shared" si="0"/>
        <v>4118.286</v>
      </c>
    </row>
    <row r="21" spans="1:8" ht="12.75">
      <c r="A21" s="42">
        <v>2005</v>
      </c>
      <c r="B21" s="6">
        <v>88.966</v>
      </c>
      <c r="C21" s="6">
        <v>0</v>
      </c>
      <c r="D21" s="6">
        <v>1905.079</v>
      </c>
      <c r="E21" s="6">
        <v>977.36</v>
      </c>
      <c r="F21" s="6">
        <v>857.617</v>
      </c>
      <c r="G21" s="6">
        <v>0</v>
      </c>
      <c r="H21" s="8">
        <f t="shared" si="0"/>
        <v>3829.022</v>
      </c>
    </row>
    <row r="22" spans="1:8" ht="12.75">
      <c r="A22" s="42">
        <v>2006</v>
      </c>
      <c r="B22" s="6">
        <v>128.037</v>
      </c>
      <c r="C22" s="6">
        <v>0</v>
      </c>
      <c r="D22" s="6">
        <v>3418.432</v>
      </c>
      <c r="E22" s="6">
        <v>563.096</v>
      </c>
      <c r="F22" s="6">
        <v>178.159</v>
      </c>
      <c r="G22" s="6">
        <v>0</v>
      </c>
      <c r="H22" s="8">
        <f t="shared" si="0"/>
        <v>4287.723999999999</v>
      </c>
    </row>
    <row r="23" spans="1:8" ht="12.75">
      <c r="A23" s="42">
        <v>2007</v>
      </c>
      <c r="B23" s="6">
        <f>+'[3]lineas 2007 2008 $c.año'!$K$20</f>
        <v>108.77894400000001</v>
      </c>
      <c r="C23" s="6">
        <v>0</v>
      </c>
      <c r="D23" s="6">
        <f>+'[3]lineas 2007 2008 $c.año'!$K$19</f>
        <v>7391.069028999999</v>
      </c>
      <c r="E23" s="6">
        <f>+'[3]lineas 2007 2008 $c.año'!$K$18</f>
        <v>1999.881508</v>
      </c>
      <c r="F23" s="6">
        <f>+'[3]lineas 2007 2008 $c.año'!$K$21</f>
        <v>524.592</v>
      </c>
      <c r="G23" s="6">
        <v>0</v>
      </c>
      <c r="H23" s="8">
        <f t="shared" si="0"/>
        <v>10024.321480999999</v>
      </c>
    </row>
    <row r="24" spans="1:8" ht="13.5" thickBot="1">
      <c r="A24" s="43">
        <v>2008</v>
      </c>
      <c r="B24" s="19">
        <v>37.6</v>
      </c>
      <c r="C24" s="19">
        <v>0</v>
      </c>
      <c r="D24" s="19">
        <f>+'[3]lineas 2007 2008 $c.año'!$K$6</f>
        <v>7347.949997</v>
      </c>
      <c r="E24" s="19">
        <f>+'[3]lineas 2007 2008 $c.año'!$K$5</f>
        <v>2676.53</v>
      </c>
      <c r="F24" s="19">
        <f>+'[3]lineas 2007 2008 $c.año'!$K$8</f>
        <v>456.274</v>
      </c>
      <c r="G24" s="19">
        <f>+'[3]PROYECTOS REGIONES 2003-2008'!$H$43/1000</f>
        <v>0.75</v>
      </c>
      <c r="H24" s="33">
        <f t="shared" si="0"/>
        <v>10519.103997</v>
      </c>
    </row>
    <row r="25" spans="1:8" ht="20.25" customHeight="1" thickBot="1" thickTop="1">
      <c r="A25" s="16" t="s">
        <v>7</v>
      </c>
      <c r="B25" s="20">
        <f>SUM(B6:B24)</f>
        <v>3971.085944</v>
      </c>
      <c r="C25" s="20">
        <f aca="true" t="shared" si="1" ref="C25:H25">SUM(C6:C24)</f>
        <v>1376.15</v>
      </c>
      <c r="D25" s="20">
        <f t="shared" si="1"/>
        <v>67431.011026</v>
      </c>
      <c r="E25" s="20">
        <f t="shared" si="1"/>
        <v>8179.937508000001</v>
      </c>
      <c r="F25" s="20">
        <f t="shared" si="1"/>
        <v>2870.382</v>
      </c>
      <c r="G25" s="20">
        <f t="shared" si="1"/>
        <v>0.75</v>
      </c>
      <c r="H25" s="34">
        <f t="shared" si="1"/>
        <v>83829.316478</v>
      </c>
    </row>
    <row r="26" spans="1:8" ht="12.75">
      <c r="A26" s="113"/>
      <c r="B26" s="87"/>
      <c r="C26" s="87"/>
      <c r="D26" s="87"/>
      <c r="E26" s="87"/>
      <c r="F26" s="87"/>
      <c r="G26" s="87"/>
      <c r="H26" s="87"/>
    </row>
    <row r="27" spans="1:8" ht="12.75" customHeight="1">
      <c r="A27" s="77" t="s">
        <v>27</v>
      </c>
      <c r="B27" s="77"/>
      <c r="C27" s="77"/>
      <c r="D27" s="77"/>
      <c r="E27" s="77"/>
      <c r="F27" s="77"/>
      <c r="G27" s="77"/>
      <c r="H27" s="77"/>
    </row>
    <row r="28" spans="1:8" ht="12.75" customHeight="1">
      <c r="A28" s="60"/>
      <c r="B28" s="60"/>
      <c r="C28" s="60"/>
      <c r="D28" s="60"/>
      <c r="E28" s="60"/>
      <c r="F28" s="60"/>
      <c r="G28" s="60"/>
      <c r="H28" s="60"/>
    </row>
    <row r="29" spans="1:8" ht="28.5" customHeight="1">
      <c r="A29" s="99" t="s">
        <v>28</v>
      </c>
      <c r="B29" s="99"/>
      <c r="C29" s="99"/>
      <c r="D29" s="99"/>
      <c r="E29" s="99"/>
      <c r="F29" s="99"/>
      <c r="G29" s="99"/>
      <c r="H29" s="99"/>
    </row>
    <row r="30" spans="1:8" ht="12.75">
      <c r="A30" s="79" t="s">
        <v>29</v>
      </c>
      <c r="B30" s="79"/>
      <c r="C30" s="79"/>
      <c r="D30" s="79"/>
      <c r="E30" s="79"/>
      <c r="F30" s="79"/>
      <c r="G30" s="79"/>
      <c r="H30" s="79"/>
    </row>
    <row r="31" spans="1:8" ht="12.75">
      <c r="A31" s="79"/>
      <c r="B31" s="79"/>
      <c r="C31" s="79"/>
      <c r="D31" s="79"/>
      <c r="E31" s="79"/>
      <c r="F31" s="79"/>
      <c r="G31" s="79"/>
      <c r="H31" s="79"/>
    </row>
    <row r="32" spans="1:8" ht="12.75">
      <c r="A32" s="79"/>
      <c r="B32" s="79"/>
      <c r="C32" s="79"/>
      <c r="D32" s="79"/>
      <c r="E32" s="79"/>
      <c r="F32" s="79"/>
      <c r="G32" s="79"/>
      <c r="H32" s="79"/>
    </row>
    <row r="33" spans="1:8" ht="12.75">
      <c r="A33" s="79"/>
      <c r="B33" s="79"/>
      <c r="C33" s="79"/>
      <c r="D33" s="79"/>
      <c r="E33" s="79"/>
      <c r="F33" s="79"/>
      <c r="G33" s="79"/>
      <c r="H33" s="79"/>
    </row>
    <row r="34" spans="1:8" ht="12.75">
      <c r="A34" s="79"/>
      <c r="B34" s="79"/>
      <c r="C34" s="79"/>
      <c r="D34" s="79"/>
      <c r="E34" s="79"/>
      <c r="F34" s="79"/>
      <c r="G34" s="79"/>
      <c r="H34" s="79"/>
    </row>
    <row r="35" spans="1:8" ht="12.75">
      <c r="A35" s="79"/>
      <c r="B35" s="79"/>
      <c r="C35" s="79"/>
      <c r="D35" s="79"/>
      <c r="E35" s="79"/>
      <c r="F35" s="79"/>
      <c r="G35" s="79"/>
      <c r="H35" s="79"/>
    </row>
    <row r="36" spans="1:8" ht="12.75">
      <c r="A36" s="79"/>
      <c r="B36" s="79"/>
      <c r="C36" s="79"/>
      <c r="D36" s="79"/>
      <c r="E36" s="79"/>
      <c r="F36" s="79"/>
      <c r="G36" s="79"/>
      <c r="H36" s="79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</sheetData>
  <mergeCells count="14">
    <mergeCell ref="A30:H36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H4:H5"/>
    <mergeCell ref="A26:H26"/>
    <mergeCell ref="A27:H27"/>
    <mergeCell ref="A29:H2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rcarvajal</dc:creator>
  <cp:keywords/>
  <dc:description/>
  <cp:lastModifiedBy>IVELASCON</cp:lastModifiedBy>
  <cp:lastPrinted>2009-04-02T20:31:30Z</cp:lastPrinted>
  <dcterms:created xsi:type="dcterms:W3CDTF">2007-06-13T16:31:00Z</dcterms:created>
  <dcterms:modified xsi:type="dcterms:W3CDTF">2009-06-18T20:43:27Z</dcterms:modified>
  <cp:category/>
  <cp:version/>
  <cp:contentType/>
  <cp:contentStatus/>
</cp:coreProperties>
</file>